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obni\LIGA100\2018\"/>
    </mc:Choice>
  </mc:AlternateContent>
  <bookViews>
    <workbookView xWindow="0" yWindow="0" windowWidth="28530" windowHeight="11895" tabRatio="926" firstSheet="1" activeTab="2"/>
  </bookViews>
  <sheets>
    <sheet name="Databáze_běžců+Startovka" sheetId="15" r:id="rId1"/>
    <sheet name="Časy" sheetId="16" r:id="rId2"/>
    <sheet name="Výsledky - řazení" sheetId="17" r:id="rId3"/>
    <sheet name="Výsledky_Muži_A" sheetId="32" r:id="rId4"/>
    <sheet name="Výsledky_Muži_B" sheetId="33" r:id="rId5"/>
    <sheet name="Výsledky_Muži_C" sheetId="34" r:id="rId6"/>
    <sheet name="Výsledky_Muži_D" sheetId="35" r:id="rId7"/>
    <sheet name="Výsledky_Muži_E" sheetId="36" r:id="rId8"/>
    <sheet name="Výsledky_Ženy_F" sheetId="37" r:id="rId9"/>
    <sheet name="Výsledky_Ženy_G" sheetId="38" r:id="rId10"/>
    <sheet name="Výsledky_Ženy_H" sheetId="39" r:id="rId11"/>
    <sheet name="Výsledky_P" sheetId="40" r:id="rId12"/>
    <sheet name="Výsledky_Absolutně" sheetId="31" r:id="rId13"/>
  </sheets>
  <definedNames>
    <definedName name="_xlnm._FilterDatabase" localSheetId="0" hidden="1">'Databáze_běžců+Startovka'!$B$5:$H$196</definedName>
    <definedName name="_xlnm._FilterDatabase" localSheetId="2" hidden="1">'Výsledky - řazení'!$B$5:$I$115</definedName>
    <definedName name="Adam">'Databáze_běžců+Startovka'!$C$6:$C$196</definedName>
  </definedNames>
  <calcPr calcId="152511"/>
</workbook>
</file>

<file path=xl/calcChain.xml><?xml version="1.0" encoding="utf-8"?>
<calcChain xmlns="http://schemas.openxmlformats.org/spreadsheetml/2006/main">
  <c r="B66" i="17" l="1"/>
  <c r="C66" i="17" s="1"/>
  <c r="B67" i="17"/>
  <c r="C67" i="17" s="1"/>
  <c r="B68" i="17"/>
  <c r="C68" i="17" s="1"/>
  <c r="B69" i="17"/>
  <c r="C69" i="17" s="1"/>
  <c r="B6" i="17"/>
  <c r="C6" i="17" s="1"/>
  <c r="B25" i="17"/>
  <c r="C25" i="17" s="1"/>
  <c r="B7" i="17"/>
  <c r="B26" i="17"/>
  <c r="B8" i="17"/>
  <c r="B9" i="17"/>
  <c r="B27" i="17"/>
  <c r="B10" i="17"/>
  <c r="B11" i="17"/>
  <c r="B12" i="17"/>
  <c r="B13" i="17"/>
  <c r="B28" i="17"/>
  <c r="B29" i="17"/>
  <c r="B14" i="17"/>
  <c r="B45" i="17"/>
  <c r="B46" i="17"/>
  <c r="B53" i="17"/>
  <c r="B47" i="17"/>
  <c r="B15" i="17"/>
  <c r="F15" i="17" s="1"/>
  <c r="B86" i="17"/>
  <c r="F86" i="17" s="1"/>
  <c r="B30" i="17"/>
  <c r="B16" i="17"/>
  <c r="B73" i="17"/>
  <c r="B17" i="17"/>
  <c r="F17" i="17" s="1"/>
  <c r="B31" i="17"/>
  <c r="F31" i="17" s="1"/>
  <c r="B18" i="17"/>
  <c r="B32" i="17"/>
  <c r="F32" i="17" s="1"/>
  <c r="B54" i="17"/>
  <c r="B19" i="17"/>
  <c r="C19" i="17" s="1"/>
  <c r="B33" i="17"/>
  <c r="C33" i="17" s="1"/>
  <c r="B34" i="17"/>
  <c r="C34" i="17" s="1"/>
  <c r="B35" i="17"/>
  <c r="E35" i="17" s="1"/>
  <c r="B48" i="17"/>
  <c r="C48" i="17" s="1"/>
  <c r="B49" i="17"/>
  <c r="C49" i="17" s="1"/>
  <c r="B74" i="17"/>
  <c r="E74" i="17" s="1"/>
  <c r="B87" i="17"/>
  <c r="B75" i="17"/>
  <c r="F75" i="17" s="1"/>
  <c r="B55" i="17"/>
  <c r="C55" i="17" s="1"/>
  <c r="B36" i="17"/>
  <c r="C36" i="17" s="1"/>
  <c r="B76" i="17"/>
  <c r="F76" i="17" s="1"/>
  <c r="B37" i="17"/>
  <c r="F37" i="17" s="1"/>
  <c r="B20" i="17"/>
  <c r="E20" i="17" s="1"/>
  <c r="B56" i="17"/>
  <c r="E56" i="17" s="1"/>
  <c r="B77" i="17"/>
  <c r="B94" i="17"/>
  <c r="B50" i="17"/>
  <c r="C50" i="17" s="1"/>
  <c r="B51" i="17"/>
  <c r="C51" i="17" s="1"/>
  <c r="B72" i="17"/>
  <c r="E72" i="17" s="1"/>
  <c r="B70" i="17"/>
  <c r="F70" i="17" s="1"/>
  <c r="B71" i="17"/>
  <c r="C71" i="17" s="1"/>
  <c r="B38" i="17"/>
  <c r="E38" i="17" s="1"/>
  <c r="B88" i="17"/>
  <c r="C88" i="17" s="1"/>
  <c r="B39" i="17"/>
  <c r="E39" i="17" s="1"/>
  <c r="B78" i="17"/>
  <c r="C78" i="17" s="1"/>
  <c r="B21" i="17"/>
  <c r="E21" i="17" s="1"/>
  <c r="B40" i="17"/>
  <c r="B57" i="17"/>
  <c r="F57" i="17" s="1"/>
  <c r="B79" i="17"/>
  <c r="E79" i="17" s="1"/>
  <c r="B22" i="17"/>
  <c r="E22" i="17" s="1"/>
  <c r="B52" i="17"/>
  <c r="B41" i="17"/>
  <c r="E41" i="17" s="1"/>
  <c r="B42" i="17"/>
  <c r="C42" i="17" s="1"/>
  <c r="B95" i="17"/>
  <c r="C95" i="17" s="1"/>
  <c r="B43" i="17"/>
  <c r="E43" i="17" s="1"/>
  <c r="B89" i="17"/>
  <c r="F89" i="17" s="1"/>
  <c r="B96" i="17"/>
  <c r="C96" i="17" s="1"/>
  <c r="B80" i="17"/>
  <c r="E80" i="17" s="1"/>
  <c r="B23" i="17"/>
  <c r="C23" i="17" s="1"/>
  <c r="B44" i="17"/>
  <c r="B81" i="17"/>
  <c r="C81" i="17" s="1"/>
  <c r="B58" i="17"/>
  <c r="E58" i="17" s="1"/>
  <c r="B63" i="17"/>
  <c r="B64" i="17"/>
  <c r="F64" i="17" s="1"/>
  <c r="B59" i="17"/>
  <c r="C59" i="17" s="1"/>
  <c r="B82" i="17"/>
  <c r="E82" i="17" s="1"/>
  <c r="B90" i="17"/>
  <c r="C90" i="17" s="1"/>
  <c r="B65" i="17"/>
  <c r="B91" i="17"/>
  <c r="C91" i="17" s="1"/>
  <c r="B83" i="17"/>
  <c r="C83" i="17" s="1"/>
  <c r="B60" i="17"/>
  <c r="E60" i="17" s="1"/>
  <c r="B61" i="17"/>
  <c r="F61" i="17" s="1"/>
  <c r="B84" i="17"/>
  <c r="C84" i="17" s="1"/>
  <c r="B85" i="17"/>
  <c r="C85" i="17" s="1"/>
  <c r="B92" i="17"/>
  <c r="C92" i="17" s="1"/>
  <c r="B62" i="17"/>
  <c r="C62" i="17" s="1"/>
  <c r="B97" i="17"/>
  <c r="D97" i="17" s="1"/>
  <c r="B93" i="17"/>
  <c r="D93" i="17" s="1"/>
  <c r="B98" i="17"/>
  <c r="E98" i="17" s="1"/>
  <c r="B99" i="17"/>
  <c r="H99" i="17" s="1"/>
  <c r="B100" i="17"/>
  <c r="C100" i="17" s="1"/>
  <c r="B101" i="17"/>
  <c r="C101" i="17" s="1"/>
  <c r="B102" i="17"/>
  <c r="C102" i="17" s="1"/>
  <c r="B103" i="17"/>
  <c r="C103" i="17" s="1"/>
  <c r="B104" i="17"/>
  <c r="E104" i="17" s="1"/>
  <c r="B105" i="17"/>
  <c r="D105" i="17" s="1"/>
  <c r="B106" i="17"/>
  <c r="E106" i="17" s="1"/>
  <c r="B107" i="17"/>
  <c r="D107" i="17" s="1"/>
  <c r="B108" i="17"/>
  <c r="C108" i="17" s="1"/>
  <c r="B109" i="17"/>
  <c r="C109" i="17" s="1"/>
  <c r="B110" i="17"/>
  <c r="B111" i="17"/>
  <c r="C111" i="17" s="1"/>
  <c r="B112" i="17"/>
  <c r="C112" i="17" s="1"/>
  <c r="B113" i="17"/>
  <c r="D113" i="17" s="1"/>
  <c r="B114" i="17"/>
  <c r="E114" i="17" s="1"/>
  <c r="B115" i="17"/>
  <c r="E115" i="17" s="1"/>
  <c r="B116" i="17"/>
  <c r="C116" i="17" s="1"/>
  <c r="B117" i="17"/>
  <c r="C117" i="17" s="1"/>
  <c r="B118" i="17"/>
  <c r="H118" i="17" s="1"/>
  <c r="B119" i="17"/>
  <c r="E119" i="17" s="1"/>
  <c r="B120" i="17"/>
  <c r="H120" i="17" s="1"/>
  <c r="B121" i="17"/>
  <c r="D121" i="17" s="1"/>
  <c r="B122" i="17"/>
  <c r="C122" i="17" s="1"/>
  <c r="B123" i="17"/>
  <c r="H123" i="17" s="1"/>
  <c r="B124" i="17"/>
  <c r="C124" i="17" s="1"/>
  <c r="B125" i="17"/>
  <c r="D125" i="17" s="1"/>
  <c r="B126" i="17"/>
  <c r="C126" i="17" s="1"/>
  <c r="B127" i="17"/>
  <c r="C127" i="17" s="1"/>
  <c r="B128" i="17"/>
  <c r="C128" i="17" s="1"/>
  <c r="B129" i="17"/>
  <c r="D129" i="17" s="1"/>
  <c r="B130" i="17"/>
  <c r="C130" i="17" s="1"/>
  <c r="B131" i="17"/>
  <c r="E131" i="17" s="1"/>
  <c r="B132" i="17"/>
  <c r="F132" i="17" s="1"/>
  <c r="B133" i="17"/>
  <c r="D133" i="17" s="1"/>
  <c r="B134" i="17"/>
  <c r="C134" i="17" s="1"/>
  <c r="B135" i="17"/>
  <c r="C135" i="17" s="1"/>
  <c r="B136" i="17"/>
  <c r="F136" i="17" s="1"/>
  <c r="B137" i="17"/>
  <c r="I137" i="17" s="1"/>
  <c r="B138" i="17"/>
  <c r="I138" i="17" s="1"/>
  <c r="B139" i="17"/>
  <c r="I139" i="17" s="1"/>
  <c r="B140" i="17"/>
  <c r="H140" i="17" s="1"/>
  <c r="B141" i="17"/>
  <c r="H141" i="17" s="1"/>
  <c r="B142" i="17"/>
  <c r="H142" i="17" s="1"/>
  <c r="B143" i="17"/>
  <c r="H143" i="17" s="1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7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E61" i="16"/>
  <c r="E5" i="16"/>
  <c r="C99" i="17" l="1"/>
  <c r="E33" i="17"/>
  <c r="D123" i="17"/>
  <c r="D108" i="17"/>
  <c r="F94" i="17"/>
  <c r="C94" i="17"/>
  <c r="E125" i="17"/>
  <c r="E71" i="17"/>
  <c r="E75" i="17"/>
  <c r="F143" i="17"/>
  <c r="C143" i="17"/>
  <c r="E96" i="17"/>
  <c r="E113" i="17"/>
  <c r="F44" i="17"/>
  <c r="C113" i="17"/>
  <c r="C38" i="17"/>
  <c r="D104" i="17"/>
  <c r="D98" i="17"/>
  <c r="C80" i="17"/>
  <c r="F48" i="17"/>
  <c r="F142" i="17"/>
  <c r="E122" i="17"/>
  <c r="C77" i="17"/>
  <c r="D132" i="17"/>
  <c r="C142" i="17"/>
  <c r="D138" i="17"/>
  <c r="C132" i="17"/>
  <c r="H127" i="17"/>
  <c r="C52" i="17"/>
  <c r="F40" i="17"/>
  <c r="C39" i="17"/>
  <c r="E76" i="17"/>
  <c r="D141" i="17"/>
  <c r="H137" i="17"/>
  <c r="H133" i="17"/>
  <c r="D131" i="17"/>
  <c r="H115" i="17"/>
  <c r="H97" i="17"/>
  <c r="D84" i="17"/>
  <c r="E65" i="17"/>
  <c r="C58" i="17"/>
  <c r="C21" i="17"/>
  <c r="E36" i="17"/>
  <c r="E137" i="17"/>
  <c r="F133" i="17"/>
  <c r="E97" i="17"/>
  <c r="F22" i="17"/>
  <c r="D115" i="17"/>
  <c r="D143" i="17"/>
  <c r="C140" i="17"/>
  <c r="C137" i="17"/>
  <c r="C133" i="17"/>
  <c r="C115" i="17"/>
  <c r="H104" i="17"/>
  <c r="E99" i="17"/>
  <c r="C97" i="17"/>
  <c r="C22" i="17"/>
  <c r="I78" i="17"/>
  <c r="C56" i="17"/>
  <c r="E139" i="17"/>
  <c r="E136" i="17"/>
  <c r="H132" i="17"/>
  <c r="F128" i="17"/>
  <c r="D114" i="17"/>
  <c r="C104" i="17"/>
  <c r="E62" i="17"/>
  <c r="E59" i="17"/>
  <c r="C44" i="17"/>
  <c r="C41" i="17"/>
  <c r="F39" i="17"/>
  <c r="F141" i="17"/>
  <c r="H136" i="17"/>
  <c r="E133" i="17"/>
  <c r="H131" i="17"/>
  <c r="F124" i="17"/>
  <c r="E121" i="17"/>
  <c r="H114" i="17"/>
  <c r="H112" i="17"/>
  <c r="E103" i="17"/>
  <c r="H98" i="17"/>
  <c r="F65" i="17"/>
  <c r="F41" i="17"/>
  <c r="F38" i="17"/>
  <c r="F56" i="17"/>
  <c r="C141" i="17"/>
  <c r="C136" i="17"/>
  <c r="C131" i="17"/>
  <c r="D127" i="17"/>
  <c r="E120" i="17"/>
  <c r="C114" i="17"/>
  <c r="C98" i="17"/>
  <c r="C65" i="17"/>
  <c r="D120" i="17"/>
  <c r="F20" i="17"/>
  <c r="F140" i="17"/>
  <c r="F137" i="17"/>
  <c r="E132" i="17"/>
  <c r="E130" i="17"/>
  <c r="E126" i="17"/>
  <c r="C120" i="17"/>
  <c r="H113" i="17"/>
  <c r="D109" i="17"/>
  <c r="H93" i="17"/>
  <c r="F80" i="17"/>
  <c r="C20" i="17"/>
  <c r="E55" i="17"/>
  <c r="H121" i="17"/>
  <c r="D142" i="17"/>
  <c r="D140" i="17"/>
  <c r="G137" i="17"/>
  <c r="D136" i="17"/>
  <c r="E134" i="17"/>
  <c r="H128" i="17"/>
  <c r="H124" i="17"/>
  <c r="D117" i="17"/>
  <c r="C107" i="17"/>
  <c r="C105" i="17"/>
  <c r="D99" i="17"/>
  <c r="C93" i="17"/>
  <c r="F59" i="17"/>
  <c r="E44" i="17"/>
  <c r="E42" i="17"/>
  <c r="E78" i="17"/>
  <c r="E94" i="17"/>
  <c r="C75" i="17"/>
  <c r="E128" i="17"/>
  <c r="E124" i="17"/>
  <c r="D116" i="17"/>
  <c r="E112" i="17"/>
  <c r="H106" i="17"/>
  <c r="D101" i="17"/>
  <c r="E91" i="17"/>
  <c r="E40" i="17"/>
  <c r="F19" i="17"/>
  <c r="H135" i="17"/>
  <c r="H129" i="17"/>
  <c r="D128" i="17"/>
  <c r="H125" i="17"/>
  <c r="D124" i="17"/>
  <c r="D112" i="17"/>
  <c r="D106" i="17"/>
  <c r="E19" i="17"/>
  <c r="E135" i="17"/>
  <c r="F129" i="17"/>
  <c r="F125" i="17"/>
  <c r="F121" i="17"/>
  <c r="C106" i="17"/>
  <c r="D100" i="17"/>
  <c r="E81" i="17"/>
  <c r="E50" i="17"/>
  <c r="I67" i="17"/>
  <c r="D135" i="17"/>
  <c r="E129" i="17"/>
  <c r="F82" i="17"/>
  <c r="F63" i="17"/>
  <c r="F79" i="17"/>
  <c r="F74" i="17"/>
  <c r="H107" i="17"/>
  <c r="C129" i="17"/>
  <c r="C125" i="17"/>
  <c r="C121" i="17"/>
  <c r="E111" i="17"/>
  <c r="E107" i="17"/>
  <c r="H105" i="17"/>
  <c r="C82" i="17"/>
  <c r="E63" i="17"/>
  <c r="C79" i="17"/>
  <c r="C74" i="17"/>
  <c r="F16" i="17"/>
  <c r="I66" i="17"/>
  <c r="E105" i="17"/>
  <c r="F110" i="17"/>
  <c r="G110" i="17"/>
  <c r="I110" i="17"/>
  <c r="F119" i="17"/>
  <c r="G119" i="17"/>
  <c r="I119" i="17"/>
  <c r="G135" i="17"/>
  <c r="I135" i="17"/>
  <c r="G123" i="17"/>
  <c r="I123" i="17"/>
  <c r="E93" i="17"/>
  <c r="F97" i="17"/>
  <c r="G97" i="17"/>
  <c r="D92" i="17"/>
  <c r="H84" i="17"/>
  <c r="F60" i="17"/>
  <c r="F43" i="17"/>
  <c r="F72" i="17"/>
  <c r="G143" i="17"/>
  <c r="G142" i="17"/>
  <c r="G141" i="17"/>
  <c r="G140" i="17"/>
  <c r="F139" i="17"/>
  <c r="E138" i="17"/>
  <c r="D137" i="17"/>
  <c r="G136" i="17"/>
  <c r="I136" i="17"/>
  <c r="F134" i="17"/>
  <c r="G132" i="17"/>
  <c r="I132" i="17"/>
  <c r="F130" i="17"/>
  <c r="G128" i="17"/>
  <c r="I128" i="17"/>
  <c r="F126" i="17"/>
  <c r="G124" i="17"/>
  <c r="I124" i="17"/>
  <c r="F122" i="17"/>
  <c r="H119" i="17"/>
  <c r="C118" i="17"/>
  <c r="E116" i="17"/>
  <c r="F115" i="17"/>
  <c r="G115" i="17"/>
  <c r="I115" i="17"/>
  <c r="H111" i="17"/>
  <c r="C110" i="17"/>
  <c r="E108" i="17"/>
  <c r="F107" i="17"/>
  <c r="G107" i="17"/>
  <c r="I107" i="17"/>
  <c r="H103" i="17"/>
  <c r="E100" i="17"/>
  <c r="F99" i="17"/>
  <c r="G99" i="17"/>
  <c r="I99" i="17"/>
  <c r="H62" i="17"/>
  <c r="E84" i="17"/>
  <c r="D58" i="17"/>
  <c r="G58" i="17"/>
  <c r="H58" i="17"/>
  <c r="F58" i="17"/>
  <c r="F96" i="17"/>
  <c r="D21" i="17"/>
  <c r="G21" i="17"/>
  <c r="H21" i="17"/>
  <c r="F21" i="17"/>
  <c r="F71" i="17"/>
  <c r="D36" i="17"/>
  <c r="G36" i="17"/>
  <c r="H36" i="17"/>
  <c r="F36" i="17"/>
  <c r="C31" i="17"/>
  <c r="D31" i="17"/>
  <c r="G31" i="17"/>
  <c r="H31" i="17"/>
  <c r="E31" i="17"/>
  <c r="C14" i="17"/>
  <c r="D14" i="17"/>
  <c r="E14" i="17"/>
  <c r="F14" i="17"/>
  <c r="G14" i="17"/>
  <c r="H14" i="17"/>
  <c r="C9" i="17"/>
  <c r="D9" i="17"/>
  <c r="E9" i="17"/>
  <c r="F9" i="17"/>
  <c r="G9" i="17"/>
  <c r="H9" i="17"/>
  <c r="F102" i="17"/>
  <c r="G102" i="17"/>
  <c r="I102" i="17"/>
  <c r="F92" i="17"/>
  <c r="G92" i="17"/>
  <c r="D60" i="17"/>
  <c r="G60" i="17"/>
  <c r="H60" i="17"/>
  <c r="C60" i="17"/>
  <c r="D64" i="17"/>
  <c r="G64" i="17"/>
  <c r="H64" i="17"/>
  <c r="C64" i="17"/>
  <c r="E64" i="17"/>
  <c r="D43" i="17"/>
  <c r="G43" i="17"/>
  <c r="H43" i="17"/>
  <c r="C43" i="17"/>
  <c r="D57" i="17"/>
  <c r="G57" i="17"/>
  <c r="H57" i="17"/>
  <c r="C57" i="17"/>
  <c r="E57" i="17"/>
  <c r="D72" i="17"/>
  <c r="G72" i="17"/>
  <c r="H72" i="17"/>
  <c r="C72" i="17"/>
  <c r="D37" i="17"/>
  <c r="G37" i="17"/>
  <c r="H37" i="17"/>
  <c r="C37" i="17"/>
  <c r="E37" i="17"/>
  <c r="D49" i="17"/>
  <c r="G49" i="17"/>
  <c r="H49" i="17"/>
  <c r="F49" i="17"/>
  <c r="D34" i="17"/>
  <c r="G34" i="17"/>
  <c r="H34" i="17"/>
  <c r="E34" i="17"/>
  <c r="F34" i="17"/>
  <c r="C29" i="17"/>
  <c r="D29" i="17"/>
  <c r="E29" i="17"/>
  <c r="F29" i="17"/>
  <c r="G29" i="17"/>
  <c r="H29" i="17"/>
  <c r="C8" i="17"/>
  <c r="D8" i="17"/>
  <c r="E8" i="17"/>
  <c r="F8" i="17"/>
  <c r="G8" i="17"/>
  <c r="H8" i="17"/>
  <c r="E143" i="17"/>
  <c r="E142" i="17"/>
  <c r="E141" i="17"/>
  <c r="E140" i="17"/>
  <c r="D139" i="17"/>
  <c r="C138" i="17"/>
  <c r="F135" i="17"/>
  <c r="D134" i="17"/>
  <c r="G133" i="17"/>
  <c r="I133" i="17"/>
  <c r="F131" i="17"/>
  <c r="D130" i="17"/>
  <c r="G129" i="17"/>
  <c r="I129" i="17"/>
  <c r="F127" i="17"/>
  <c r="D126" i="17"/>
  <c r="G125" i="17"/>
  <c r="I125" i="17"/>
  <c r="F123" i="17"/>
  <c r="D122" i="17"/>
  <c r="G121" i="17"/>
  <c r="I121" i="17"/>
  <c r="D119" i="17"/>
  <c r="H117" i="17"/>
  <c r="F113" i="17"/>
  <c r="G113" i="17"/>
  <c r="I113" i="17"/>
  <c r="D111" i="17"/>
  <c r="H109" i="17"/>
  <c r="F105" i="17"/>
  <c r="G105" i="17"/>
  <c r="I105" i="17"/>
  <c r="D103" i="17"/>
  <c r="H101" i="17"/>
  <c r="F93" i="17"/>
  <c r="G93" i="17"/>
  <c r="D62" i="17"/>
  <c r="H85" i="17"/>
  <c r="E83" i="17"/>
  <c r="E95" i="17"/>
  <c r="E51" i="17"/>
  <c r="D87" i="17"/>
  <c r="G87" i="17"/>
  <c r="H87" i="17"/>
  <c r="C87" i="17"/>
  <c r="E87" i="17"/>
  <c r="F87" i="17"/>
  <c r="C28" i="17"/>
  <c r="D28" i="17"/>
  <c r="E28" i="17"/>
  <c r="F28" i="17"/>
  <c r="G28" i="17"/>
  <c r="H28" i="17"/>
  <c r="C26" i="17"/>
  <c r="D26" i="17"/>
  <c r="E26" i="17"/>
  <c r="F26" i="17"/>
  <c r="G26" i="17"/>
  <c r="H26" i="17"/>
  <c r="C139" i="17"/>
  <c r="E127" i="17"/>
  <c r="E123" i="17"/>
  <c r="C119" i="17"/>
  <c r="E117" i="17"/>
  <c r="F116" i="17"/>
  <c r="G116" i="17"/>
  <c r="I116" i="17"/>
  <c r="E109" i="17"/>
  <c r="F108" i="17"/>
  <c r="G108" i="17"/>
  <c r="I108" i="17"/>
  <c r="E101" i="17"/>
  <c r="F100" i="17"/>
  <c r="G100" i="17"/>
  <c r="I100" i="17"/>
  <c r="E85" i="17"/>
  <c r="F84" i="17"/>
  <c r="G84" i="17"/>
  <c r="D23" i="17"/>
  <c r="G23" i="17"/>
  <c r="H23" i="17"/>
  <c r="E23" i="17"/>
  <c r="F23" i="17"/>
  <c r="D96" i="17"/>
  <c r="G96" i="17"/>
  <c r="H96" i="17"/>
  <c r="D88" i="17"/>
  <c r="G88" i="17"/>
  <c r="H88" i="17"/>
  <c r="E88" i="17"/>
  <c r="F88" i="17"/>
  <c r="D71" i="17"/>
  <c r="G71" i="17"/>
  <c r="H71" i="17"/>
  <c r="D54" i="17"/>
  <c r="G54" i="17"/>
  <c r="H54" i="17"/>
  <c r="C54" i="17"/>
  <c r="E54" i="17"/>
  <c r="F54" i="17"/>
  <c r="C73" i="17"/>
  <c r="D73" i="17"/>
  <c r="E73" i="17"/>
  <c r="G73" i="17"/>
  <c r="H73" i="17"/>
  <c r="F73" i="17"/>
  <c r="G134" i="17"/>
  <c r="I134" i="17"/>
  <c r="F111" i="17"/>
  <c r="G111" i="17"/>
  <c r="I111" i="17"/>
  <c r="F103" i="17"/>
  <c r="G103" i="17"/>
  <c r="I103" i="17"/>
  <c r="F62" i="17"/>
  <c r="G62" i="17"/>
  <c r="D85" i="17"/>
  <c r="D83" i="17"/>
  <c r="G83" i="17"/>
  <c r="H83" i="17"/>
  <c r="F83" i="17"/>
  <c r="D95" i="17"/>
  <c r="G95" i="17"/>
  <c r="H95" i="17"/>
  <c r="F95" i="17"/>
  <c r="D51" i="17"/>
  <c r="G51" i="17"/>
  <c r="H51" i="17"/>
  <c r="F51" i="17"/>
  <c r="C47" i="17"/>
  <c r="D47" i="17"/>
  <c r="E47" i="17"/>
  <c r="F47" i="17"/>
  <c r="G47" i="17"/>
  <c r="H47" i="17"/>
  <c r="C12" i="17"/>
  <c r="D12" i="17"/>
  <c r="E12" i="17"/>
  <c r="F12" i="17"/>
  <c r="G12" i="17"/>
  <c r="H12" i="17"/>
  <c r="C123" i="17"/>
  <c r="F114" i="17"/>
  <c r="G114" i="17"/>
  <c r="I114" i="17"/>
  <c r="H110" i="17"/>
  <c r="F106" i="17"/>
  <c r="G106" i="17"/>
  <c r="I106" i="17"/>
  <c r="H102" i="17"/>
  <c r="F98" i="17"/>
  <c r="G98" i="17"/>
  <c r="I98" i="17"/>
  <c r="H92" i="17"/>
  <c r="D61" i="17"/>
  <c r="G61" i="17"/>
  <c r="H61" i="17"/>
  <c r="C61" i="17"/>
  <c r="E61" i="17"/>
  <c r="D63" i="17"/>
  <c r="G63" i="17"/>
  <c r="H63" i="17"/>
  <c r="C63" i="17"/>
  <c r="D89" i="17"/>
  <c r="G89" i="17"/>
  <c r="H89" i="17"/>
  <c r="C89" i="17"/>
  <c r="E89" i="17"/>
  <c r="D40" i="17"/>
  <c r="G40" i="17"/>
  <c r="H40" i="17"/>
  <c r="C40" i="17"/>
  <c r="D70" i="17"/>
  <c r="G70" i="17"/>
  <c r="H70" i="17"/>
  <c r="C70" i="17"/>
  <c r="E70" i="17"/>
  <c r="D76" i="17"/>
  <c r="G76" i="17"/>
  <c r="H76" i="17"/>
  <c r="C76" i="17"/>
  <c r="F35" i="17"/>
  <c r="C32" i="17"/>
  <c r="D32" i="17"/>
  <c r="G32" i="17"/>
  <c r="H32" i="17"/>
  <c r="E32" i="17"/>
  <c r="C53" i="17"/>
  <c r="D53" i="17"/>
  <c r="E53" i="17"/>
  <c r="F53" i="17"/>
  <c r="G53" i="17"/>
  <c r="H53" i="17"/>
  <c r="I53" i="17"/>
  <c r="C11" i="17"/>
  <c r="D11" i="17"/>
  <c r="E11" i="17"/>
  <c r="F11" i="17"/>
  <c r="G11" i="17"/>
  <c r="H11" i="17"/>
  <c r="F118" i="17"/>
  <c r="G118" i="17"/>
  <c r="I118" i="17"/>
  <c r="G122" i="17"/>
  <c r="I122" i="17"/>
  <c r="G131" i="17"/>
  <c r="I131" i="17"/>
  <c r="E118" i="17"/>
  <c r="F117" i="17"/>
  <c r="G117" i="17"/>
  <c r="I117" i="17"/>
  <c r="E110" i="17"/>
  <c r="F109" i="17"/>
  <c r="G109" i="17"/>
  <c r="I109" i="17"/>
  <c r="E102" i="17"/>
  <c r="F101" i="17"/>
  <c r="G101" i="17"/>
  <c r="I101" i="17"/>
  <c r="E92" i="17"/>
  <c r="F85" i="17"/>
  <c r="G85" i="17"/>
  <c r="C18" i="17"/>
  <c r="D18" i="17"/>
  <c r="G18" i="17"/>
  <c r="H18" i="17"/>
  <c r="E18" i="17"/>
  <c r="F18" i="17"/>
  <c r="C30" i="17"/>
  <c r="D30" i="17"/>
  <c r="E30" i="17"/>
  <c r="G30" i="17"/>
  <c r="H30" i="17"/>
  <c r="F30" i="17"/>
  <c r="C46" i="17"/>
  <c r="D46" i="17"/>
  <c r="E46" i="17"/>
  <c r="F46" i="17"/>
  <c r="G46" i="17"/>
  <c r="H46" i="17"/>
  <c r="C10" i="17"/>
  <c r="D10" i="17"/>
  <c r="E10" i="17"/>
  <c r="F10" i="17"/>
  <c r="G10" i="17"/>
  <c r="H10" i="17"/>
  <c r="G130" i="17"/>
  <c r="I130" i="17"/>
  <c r="G126" i="17"/>
  <c r="I126" i="17"/>
  <c r="H138" i="17"/>
  <c r="I143" i="17"/>
  <c r="I142" i="17"/>
  <c r="I141" i="17"/>
  <c r="I140" i="17"/>
  <c r="H139" i="17"/>
  <c r="G138" i="17"/>
  <c r="G127" i="17"/>
  <c r="I127" i="17"/>
  <c r="G139" i="17"/>
  <c r="F138" i="17"/>
  <c r="H134" i="17"/>
  <c r="H130" i="17"/>
  <c r="H126" i="17"/>
  <c r="H122" i="17"/>
  <c r="F120" i="17"/>
  <c r="G120" i="17"/>
  <c r="I120" i="17"/>
  <c r="D118" i="17"/>
  <c r="H116" i="17"/>
  <c r="F112" i="17"/>
  <c r="G112" i="17"/>
  <c r="I112" i="17"/>
  <c r="D110" i="17"/>
  <c r="H108" i="17"/>
  <c r="F104" i="17"/>
  <c r="G104" i="17"/>
  <c r="I104" i="17"/>
  <c r="D102" i="17"/>
  <c r="H100" i="17"/>
  <c r="D90" i="17"/>
  <c r="G90" i="17"/>
  <c r="H90" i="17"/>
  <c r="E90" i="17"/>
  <c r="F90" i="17"/>
  <c r="D59" i="17"/>
  <c r="G59" i="17"/>
  <c r="H59" i="17"/>
  <c r="D52" i="17"/>
  <c r="G52" i="17"/>
  <c r="H52" i="17"/>
  <c r="E52" i="17"/>
  <c r="F52" i="17"/>
  <c r="D79" i="17"/>
  <c r="G79" i="17"/>
  <c r="H79" i="17"/>
  <c r="D77" i="17"/>
  <c r="G77" i="17"/>
  <c r="H77" i="17"/>
  <c r="E77" i="17"/>
  <c r="F77" i="17"/>
  <c r="D20" i="17"/>
  <c r="G20" i="17"/>
  <c r="H20" i="17"/>
  <c r="E49" i="17"/>
  <c r="D35" i="17"/>
  <c r="G35" i="17"/>
  <c r="H35" i="17"/>
  <c r="C35" i="17"/>
  <c r="F91" i="17"/>
  <c r="D65" i="17"/>
  <c r="G65" i="17"/>
  <c r="H65" i="17"/>
  <c r="F81" i="17"/>
  <c r="D44" i="17"/>
  <c r="G44" i="17"/>
  <c r="H44" i="17"/>
  <c r="F42" i="17"/>
  <c r="D41" i="17"/>
  <c r="G41" i="17"/>
  <c r="H41" i="17"/>
  <c r="F78" i="17"/>
  <c r="D39" i="17"/>
  <c r="G39" i="17"/>
  <c r="H39" i="17"/>
  <c r="F50" i="17"/>
  <c r="D94" i="17"/>
  <c r="G94" i="17"/>
  <c r="H94" i="17"/>
  <c r="F55" i="17"/>
  <c r="D75" i="17"/>
  <c r="G75" i="17"/>
  <c r="H75" i="17"/>
  <c r="F33" i="17"/>
  <c r="D19" i="17"/>
  <c r="G19" i="17"/>
  <c r="H19" i="17"/>
  <c r="C86" i="17"/>
  <c r="D86" i="17"/>
  <c r="E86" i="17"/>
  <c r="G86" i="17"/>
  <c r="H86" i="17"/>
  <c r="D82" i="17"/>
  <c r="G82" i="17"/>
  <c r="H82" i="17"/>
  <c r="D80" i="17"/>
  <c r="G80" i="17"/>
  <c r="H80" i="17"/>
  <c r="D22" i="17"/>
  <c r="G22" i="17"/>
  <c r="H22" i="17"/>
  <c r="D38" i="17"/>
  <c r="G38" i="17"/>
  <c r="H38" i="17"/>
  <c r="D56" i="17"/>
  <c r="G56" i="17"/>
  <c r="H56" i="17"/>
  <c r="D74" i="17"/>
  <c r="G74" i="17"/>
  <c r="H74" i="17"/>
  <c r="E48" i="17"/>
  <c r="C16" i="17"/>
  <c r="D16" i="17"/>
  <c r="E16" i="17"/>
  <c r="G16" i="17"/>
  <c r="H16" i="17"/>
  <c r="D91" i="17"/>
  <c r="G91" i="17"/>
  <c r="H91" i="17"/>
  <c r="D81" i="17"/>
  <c r="G81" i="17"/>
  <c r="H81" i="17"/>
  <c r="D42" i="17"/>
  <c r="G42" i="17"/>
  <c r="H42" i="17"/>
  <c r="D78" i="17"/>
  <c r="G78" i="17"/>
  <c r="H78" i="17"/>
  <c r="D50" i="17"/>
  <c r="G50" i="17"/>
  <c r="H50" i="17"/>
  <c r="D55" i="17"/>
  <c r="G55" i="17"/>
  <c r="H55" i="17"/>
  <c r="D33" i="17"/>
  <c r="G33" i="17"/>
  <c r="H33" i="17"/>
  <c r="C15" i="17"/>
  <c r="D15" i="17"/>
  <c r="E15" i="17"/>
  <c r="G15" i="17"/>
  <c r="H15" i="17"/>
  <c r="C45" i="17"/>
  <c r="D45" i="17"/>
  <c r="E45" i="17"/>
  <c r="F45" i="17"/>
  <c r="G45" i="17"/>
  <c r="H45" i="17"/>
  <c r="C13" i="17"/>
  <c r="D13" i="17"/>
  <c r="E13" i="17"/>
  <c r="F13" i="17"/>
  <c r="G13" i="17"/>
  <c r="H13" i="17"/>
  <c r="C27" i="17"/>
  <c r="D27" i="17"/>
  <c r="E27" i="17"/>
  <c r="F27" i="17"/>
  <c r="G27" i="17"/>
  <c r="H27" i="17"/>
  <c r="C7" i="17"/>
  <c r="D7" i="17"/>
  <c r="E7" i="17"/>
  <c r="F7" i="17"/>
  <c r="G7" i="17"/>
  <c r="H7" i="17"/>
  <c r="D48" i="17"/>
  <c r="G48" i="17"/>
  <c r="H48" i="17"/>
  <c r="C17" i="17"/>
  <c r="D17" i="17"/>
  <c r="E17" i="17"/>
  <c r="G17" i="17"/>
  <c r="H17" i="17"/>
  <c r="H25" i="17"/>
  <c r="H6" i="17"/>
  <c r="H69" i="17"/>
  <c r="H68" i="17"/>
  <c r="H67" i="17"/>
  <c r="H66" i="17"/>
  <c r="G25" i="17"/>
  <c r="G6" i="17"/>
  <c r="G69" i="17"/>
  <c r="G68" i="17"/>
  <c r="G67" i="17"/>
  <c r="G66" i="17"/>
  <c r="F25" i="17"/>
  <c r="F6" i="17"/>
  <c r="F69" i="17"/>
  <c r="F68" i="17"/>
  <c r="F67" i="17"/>
  <c r="F66" i="17"/>
  <c r="E25" i="17"/>
  <c r="E6" i="17"/>
  <c r="E69" i="17"/>
  <c r="E68" i="17"/>
  <c r="E67" i="17"/>
  <c r="E66" i="17"/>
  <c r="D25" i="17"/>
  <c r="D6" i="17"/>
  <c r="D69" i="17"/>
  <c r="D68" i="17"/>
  <c r="D67" i="17"/>
  <c r="D66" i="17"/>
  <c r="E37" i="16"/>
  <c r="I33" i="17" s="1"/>
  <c r="B24" i="17" l="1"/>
  <c r="E6" i="16" l="1"/>
  <c r="I68" i="17" s="1"/>
  <c r="E7" i="16"/>
  <c r="I69" i="17" s="1"/>
  <c r="E8" i="16"/>
  <c r="I6" i="17" s="1"/>
  <c r="E9" i="16"/>
  <c r="I25" i="17" s="1"/>
  <c r="E10" i="16"/>
  <c r="I7" i="17" s="1"/>
  <c r="E11" i="16"/>
  <c r="I26" i="17" s="1"/>
  <c r="E12" i="16"/>
  <c r="I8" i="17" s="1"/>
  <c r="E13" i="16"/>
  <c r="I9" i="17" s="1"/>
  <c r="E14" i="16"/>
  <c r="I27" i="17" s="1"/>
  <c r="E15" i="16"/>
  <c r="I10" i="17" s="1"/>
  <c r="E16" i="16"/>
  <c r="I11" i="17" s="1"/>
  <c r="E17" i="16"/>
  <c r="I12" i="17" s="1"/>
  <c r="E18" i="16"/>
  <c r="I13" i="17" s="1"/>
  <c r="E19" i="16"/>
  <c r="I28" i="17" s="1"/>
  <c r="E20" i="16"/>
  <c r="I29" i="17" s="1"/>
  <c r="E21" i="16"/>
  <c r="I14" i="17" s="1"/>
  <c r="E22" i="16"/>
  <c r="I45" i="17" s="1"/>
  <c r="E23" i="16"/>
  <c r="I46" i="17" s="1"/>
  <c r="E25" i="16"/>
  <c r="I47" i="17" s="1"/>
  <c r="E26" i="16"/>
  <c r="I15" i="17" s="1"/>
  <c r="E27" i="16"/>
  <c r="I86" i="17" s="1"/>
  <c r="E28" i="16"/>
  <c r="I30" i="17" s="1"/>
  <c r="E29" i="16"/>
  <c r="I16" i="17" s="1"/>
  <c r="E30" i="16"/>
  <c r="I73" i="17" s="1"/>
  <c r="E31" i="16"/>
  <c r="I17" i="17" s="1"/>
  <c r="E32" i="16"/>
  <c r="I31" i="17" s="1"/>
  <c r="E33" i="16"/>
  <c r="I18" i="17" s="1"/>
  <c r="E34" i="16"/>
  <c r="I32" i="17" s="1"/>
  <c r="E35" i="16"/>
  <c r="I54" i="17" s="1"/>
  <c r="E36" i="16"/>
  <c r="I19" i="17" s="1"/>
  <c r="E38" i="16"/>
  <c r="I34" i="17" s="1"/>
  <c r="E39" i="16"/>
  <c r="I35" i="17" s="1"/>
  <c r="E40" i="16"/>
  <c r="I48" i="17" s="1"/>
  <c r="E41" i="16"/>
  <c r="I49" i="17" s="1"/>
  <c r="E42" i="16"/>
  <c r="I74" i="17" s="1"/>
  <c r="E43" i="16"/>
  <c r="I87" i="17" s="1"/>
  <c r="E44" i="16"/>
  <c r="I75" i="17" s="1"/>
  <c r="E45" i="16"/>
  <c r="I55" i="17" s="1"/>
  <c r="E46" i="16"/>
  <c r="I36" i="17" s="1"/>
  <c r="E47" i="16"/>
  <c r="I76" i="17" s="1"/>
  <c r="E48" i="16"/>
  <c r="I37" i="17" s="1"/>
  <c r="E49" i="16"/>
  <c r="I20" i="17" s="1"/>
  <c r="E50" i="16"/>
  <c r="I56" i="17" s="1"/>
  <c r="E51" i="16"/>
  <c r="I77" i="17" s="1"/>
  <c r="E52" i="16"/>
  <c r="I94" i="17" s="1"/>
  <c r="E53" i="16"/>
  <c r="I50" i="17" s="1"/>
  <c r="E54" i="16"/>
  <c r="I51" i="17" s="1"/>
  <c r="E55" i="16"/>
  <c r="I72" i="17" s="1"/>
  <c r="E56" i="16"/>
  <c r="I70" i="17" s="1"/>
  <c r="E57" i="16"/>
  <c r="I71" i="17" s="1"/>
  <c r="E58" i="16"/>
  <c r="I38" i="17" s="1"/>
  <c r="E59" i="16"/>
  <c r="I88" i="17" s="1"/>
  <c r="E60" i="16"/>
  <c r="I39" i="17" s="1"/>
  <c r="E62" i="16"/>
  <c r="I21" i="17" s="1"/>
  <c r="E63" i="16"/>
  <c r="I40" i="17" s="1"/>
  <c r="E64" i="16"/>
  <c r="I57" i="17" s="1"/>
  <c r="E65" i="16"/>
  <c r="I79" i="17" s="1"/>
  <c r="E66" i="16"/>
  <c r="I22" i="17" s="1"/>
  <c r="E67" i="16"/>
  <c r="I52" i="17" s="1"/>
  <c r="E68" i="16"/>
  <c r="I41" i="17" s="1"/>
  <c r="E69" i="16"/>
  <c r="I42" i="17" s="1"/>
  <c r="E70" i="16"/>
  <c r="I95" i="17" s="1"/>
  <c r="E71" i="16"/>
  <c r="I43" i="17" s="1"/>
  <c r="E72" i="16"/>
  <c r="I89" i="17" s="1"/>
  <c r="E73" i="16"/>
  <c r="I96" i="17" s="1"/>
  <c r="E74" i="16"/>
  <c r="I80" i="17" s="1"/>
  <c r="E75" i="16"/>
  <c r="I23" i="17" s="1"/>
  <c r="E76" i="16"/>
  <c r="I44" i="17" s="1"/>
  <c r="E77" i="16"/>
  <c r="I81" i="17" s="1"/>
  <c r="E78" i="16"/>
  <c r="I58" i="17" s="1"/>
  <c r="E79" i="16"/>
  <c r="I63" i="17" s="1"/>
  <c r="E80" i="16"/>
  <c r="I64" i="17" s="1"/>
  <c r="E81" i="16"/>
  <c r="I59" i="17" s="1"/>
  <c r="E82" i="16"/>
  <c r="I82" i="17" s="1"/>
  <c r="E83" i="16"/>
  <c r="I90" i="17" s="1"/>
  <c r="E84" i="16"/>
  <c r="I65" i="17" s="1"/>
  <c r="E85" i="16"/>
  <c r="I91" i="17" s="1"/>
  <c r="E86" i="16"/>
  <c r="I83" i="17" s="1"/>
  <c r="E87" i="16"/>
  <c r="I60" i="17" s="1"/>
  <c r="E88" i="16"/>
  <c r="I61" i="17" s="1"/>
  <c r="E89" i="16"/>
  <c r="I84" i="17" s="1"/>
  <c r="E90" i="16"/>
  <c r="I85" i="17" s="1"/>
  <c r="E91" i="16"/>
  <c r="I92" i="17" s="1"/>
  <c r="E92" i="16"/>
  <c r="I62" i="17" s="1"/>
  <c r="E93" i="16"/>
  <c r="I97" i="17" s="1"/>
  <c r="E94" i="16"/>
  <c r="I93" i="17" s="1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4" i="16"/>
  <c r="D2" i="40" l="1"/>
  <c r="D2" i="39"/>
  <c r="D2" i="38"/>
  <c r="D2" i="37"/>
  <c r="D2" i="36"/>
  <c r="D2" i="35"/>
  <c r="D2" i="34"/>
  <c r="D2" i="33"/>
  <c r="D2" i="32"/>
  <c r="D2" i="31"/>
  <c r="D3" i="17"/>
  <c r="I24" i="17"/>
  <c r="H2" i="15"/>
  <c r="H7" i="15" l="1"/>
  <c r="C24" i="17"/>
  <c r="D24" i="17"/>
  <c r="E24" i="17"/>
  <c r="F24" i="17"/>
  <c r="G24" i="17"/>
  <c r="I1" i="36"/>
  <c r="I1" i="40"/>
  <c r="I1" i="34"/>
  <c r="H24" i="17"/>
  <c r="H6" i="15"/>
  <c r="I1" i="32"/>
  <c r="I1" i="39"/>
  <c r="I1" i="31"/>
  <c r="I1" i="37"/>
  <c r="I1" i="38"/>
  <c r="H2" i="17"/>
  <c r="I1" i="35"/>
  <c r="I1" i="33"/>
</calcChain>
</file>

<file path=xl/sharedStrings.xml><?xml version="1.0" encoding="utf-8"?>
<sst xmlns="http://schemas.openxmlformats.org/spreadsheetml/2006/main" count="2268" uniqueCount="563">
  <si>
    <t>Oddíl</t>
  </si>
  <si>
    <t>Čas</t>
  </si>
  <si>
    <t>"S KOPEČKA DO KOPEČKA"</t>
  </si>
  <si>
    <t>Rok narození</t>
  </si>
  <si>
    <t>SKI-OB Šternberk</t>
  </si>
  <si>
    <t>Biatlon Prostějov</t>
  </si>
  <si>
    <t>Olomouc</t>
  </si>
  <si>
    <t>TJ Liga 100 Olomouc</t>
  </si>
  <si>
    <t>AK Olomouc</t>
  </si>
  <si>
    <t>TJ Sokol Mrsklesy</t>
  </si>
  <si>
    <t>KVS Náměšť na Hané</t>
  </si>
  <si>
    <t>Fortex Moravský Beroun</t>
  </si>
  <si>
    <t>Trisk Olomouc</t>
  </si>
  <si>
    <t>Loko Břeclav</t>
  </si>
  <si>
    <t>OS pohyb a zdraví</t>
  </si>
  <si>
    <t>SKI OB Šternberk</t>
  </si>
  <si>
    <t>Hranice</t>
  </si>
  <si>
    <t>Šternberk</t>
  </si>
  <si>
    <t>SK Salix Grymov</t>
  </si>
  <si>
    <t>DRACY</t>
  </si>
  <si>
    <t>SK DAMA SPORT Šumperk</t>
  </si>
  <si>
    <t>SK Prostějov</t>
  </si>
  <si>
    <t>SK K2 Prostějov</t>
  </si>
  <si>
    <t>Protivanov</t>
  </si>
  <si>
    <t>TJ Granitol Mor. Beroun</t>
  </si>
  <si>
    <t>Hlubočky</t>
  </si>
  <si>
    <t>Prostějov</t>
  </si>
  <si>
    <t>AC Ústí n. L.</t>
  </si>
  <si>
    <t>HŽP Prostějov</t>
  </si>
  <si>
    <t>Adidas team running</t>
  </si>
  <si>
    <t>Startovní číslo</t>
  </si>
  <si>
    <t>Kategorie</t>
  </si>
  <si>
    <t>Pohlaví</t>
  </si>
  <si>
    <t>Ž</t>
  </si>
  <si>
    <t>M</t>
  </si>
  <si>
    <t>AK Šternberk</t>
  </si>
  <si>
    <t>Mikolajice</t>
  </si>
  <si>
    <t>neudáno</t>
  </si>
  <si>
    <t>Loučany</t>
  </si>
  <si>
    <t>Litovel</t>
  </si>
  <si>
    <t xml:space="preserve"> neudáno</t>
  </si>
  <si>
    <t>Neudáno</t>
  </si>
  <si>
    <t>SKD Otrokovice</t>
  </si>
  <si>
    <t>AK Drnovice</t>
  </si>
  <si>
    <t>SK Vyhlídka</t>
  </si>
  <si>
    <t>TTL Olomouc</t>
  </si>
  <si>
    <t>Horka nad Moravou</t>
  </si>
  <si>
    <t>VHT Přerov</t>
  </si>
  <si>
    <t>TJ Tršice</t>
  </si>
  <si>
    <t>Prosport Šumperk</t>
  </si>
  <si>
    <t>JTM-GA Šternberk</t>
  </si>
  <si>
    <t>Sokol Nové Sady</t>
  </si>
  <si>
    <t>Kopečkáři Hlubočky</t>
  </si>
  <si>
    <t>Vivat Sport</t>
  </si>
  <si>
    <t>Vsacan Tour Vsetín</t>
  </si>
  <si>
    <t>CycloRacing</t>
  </si>
  <si>
    <t>Orel Horní Moštěnice</t>
  </si>
  <si>
    <t>Kroměříž</t>
  </si>
  <si>
    <t>Sokol Náklo</t>
  </si>
  <si>
    <t>Přerov</t>
  </si>
  <si>
    <t>Tucet Team</t>
  </si>
  <si>
    <t>Pořadí</t>
  </si>
  <si>
    <t>Výsledky setříděné absolutně</t>
  </si>
  <si>
    <t>Výsledky Muži A</t>
  </si>
  <si>
    <t>Výsledky Muži B</t>
  </si>
  <si>
    <t>Výsledky Muži D</t>
  </si>
  <si>
    <t>Výsledky Muži E</t>
  </si>
  <si>
    <t>Výsledky Ženy F</t>
  </si>
  <si>
    <t>Výsledky Ženy G</t>
  </si>
  <si>
    <t>Výsledky Ženy H</t>
  </si>
  <si>
    <t>Univerzita Olomouc</t>
  </si>
  <si>
    <t>Výsledky Muži C</t>
  </si>
  <si>
    <t>P - příchozí 4km (2 okruhy)</t>
  </si>
  <si>
    <t>SK Hranice</t>
  </si>
  <si>
    <t>ISCAREX</t>
  </si>
  <si>
    <t>SK Přerov</t>
  </si>
  <si>
    <t>TJ Sokol Náklo</t>
  </si>
  <si>
    <t>TJ Uničov</t>
  </si>
  <si>
    <t>Ludvíkov</t>
  </si>
  <si>
    <t>SK Slatinky</t>
  </si>
  <si>
    <t>-</t>
  </si>
  <si>
    <t>Klatovy</t>
  </si>
  <si>
    <t>LS Olomouc</t>
  </si>
  <si>
    <t>MK Radslavice</t>
  </si>
  <si>
    <t>Baliny</t>
  </si>
  <si>
    <t>MKS Ostrava</t>
  </si>
  <si>
    <t>Los Rapidos</t>
  </si>
  <si>
    <t>Kosířan</t>
  </si>
  <si>
    <t>Silný TEAM Uničov</t>
  </si>
  <si>
    <t>TJ Sokol Týn n. Bečvou</t>
  </si>
  <si>
    <t>VARADERO</t>
  </si>
  <si>
    <t>KVS Olomouc</t>
  </si>
  <si>
    <t>Hulín</t>
  </si>
  <si>
    <t>Burky TEAM</t>
  </si>
  <si>
    <t>TRIX - Šternberk</t>
  </si>
  <si>
    <t>Příjmení</t>
  </si>
  <si>
    <t>Jméno</t>
  </si>
  <si>
    <t>Adam</t>
  </si>
  <si>
    <t>Fritscher</t>
  </si>
  <si>
    <t>Aleš</t>
  </si>
  <si>
    <t>Sobek</t>
  </si>
  <si>
    <t>Alexandra</t>
  </si>
  <si>
    <t>Gromusová</t>
  </si>
  <si>
    <t>Alois</t>
  </si>
  <si>
    <t>Lajčík</t>
  </si>
  <si>
    <t>Andrea</t>
  </si>
  <si>
    <t>Jelínková</t>
  </si>
  <si>
    <t>Antonín</t>
  </si>
  <si>
    <t>Marek</t>
  </si>
  <si>
    <t>Bedřich</t>
  </si>
  <si>
    <t>Vynikal</t>
  </si>
  <si>
    <t>Bohumír</t>
  </si>
  <si>
    <t>Dostál</t>
  </si>
  <si>
    <t>Bohuš</t>
  </si>
  <si>
    <t>Barbořák</t>
  </si>
  <si>
    <t>Borek</t>
  </si>
  <si>
    <t>Kučera</t>
  </si>
  <si>
    <t>Bronislav</t>
  </si>
  <si>
    <t>Suchý</t>
  </si>
  <si>
    <t>Břetislav</t>
  </si>
  <si>
    <t>Nakládal</t>
  </si>
  <si>
    <t>Daniela</t>
  </si>
  <si>
    <t>Chocholová</t>
  </si>
  <si>
    <t>Dušan</t>
  </si>
  <si>
    <t>Kozel</t>
  </si>
  <si>
    <t>Ema</t>
  </si>
  <si>
    <t>Marková</t>
  </si>
  <si>
    <t>Eva</t>
  </si>
  <si>
    <t>Dvořáková</t>
  </si>
  <si>
    <t>Filip</t>
  </si>
  <si>
    <t>Lochmann</t>
  </si>
  <si>
    <t>František</t>
  </si>
  <si>
    <t>Světnický</t>
  </si>
  <si>
    <t>Gromus</t>
  </si>
  <si>
    <t>Petr</t>
  </si>
  <si>
    <t>Hana</t>
  </si>
  <si>
    <t>Tovaryšová</t>
  </si>
  <si>
    <t>Tučková</t>
  </si>
  <si>
    <t>Helena</t>
  </si>
  <si>
    <t>Urbánková</t>
  </si>
  <si>
    <t>Ivan</t>
  </si>
  <si>
    <t>Elischer</t>
  </si>
  <si>
    <t>Ivana</t>
  </si>
  <si>
    <t>Klímová</t>
  </si>
  <si>
    <t>Jakub</t>
  </si>
  <si>
    <t>Arbeit</t>
  </si>
  <si>
    <t>Jan</t>
  </si>
  <si>
    <t>Barabáš</t>
  </si>
  <si>
    <t>Hejl</t>
  </si>
  <si>
    <t>Chmelář</t>
  </si>
  <si>
    <t>Lachnit</t>
  </si>
  <si>
    <t>Skoupý</t>
  </si>
  <si>
    <t>Spáčil</t>
  </si>
  <si>
    <t>Vodička</t>
  </si>
  <si>
    <t>Jana</t>
  </si>
  <si>
    <t>Matějíková</t>
  </si>
  <si>
    <t>Minaříková</t>
  </si>
  <si>
    <t>Václavkovká</t>
  </si>
  <si>
    <t>Jarda</t>
  </si>
  <si>
    <t>Martínek</t>
  </si>
  <si>
    <t>Jaromír</t>
  </si>
  <si>
    <t>Král</t>
  </si>
  <si>
    <t>Talaš</t>
  </si>
  <si>
    <t>Vaněk</t>
  </si>
  <si>
    <t>Jaroslav</t>
  </si>
  <si>
    <t>Lochman</t>
  </si>
  <si>
    <t>Merta</t>
  </si>
  <si>
    <t>Mojzík</t>
  </si>
  <si>
    <t>Trojan</t>
  </si>
  <si>
    <t>Jaroslava</t>
  </si>
  <si>
    <t>Šlahařová</t>
  </si>
  <si>
    <t>Jindřich</t>
  </si>
  <si>
    <t>Tomíšek</t>
  </si>
  <si>
    <t>Jiří</t>
  </si>
  <si>
    <t>Balihar</t>
  </si>
  <si>
    <t>Bezucha</t>
  </si>
  <si>
    <t>Bubla</t>
  </si>
  <si>
    <t>Černoch</t>
  </si>
  <si>
    <t>Husička</t>
  </si>
  <si>
    <t>Ingr</t>
  </si>
  <si>
    <t>Janošík</t>
  </si>
  <si>
    <t>Morávek</t>
  </si>
  <si>
    <t>Otrusina</t>
  </si>
  <si>
    <t>Peřina</t>
  </si>
  <si>
    <t>Silnoušek</t>
  </si>
  <si>
    <t>Šustr</t>
  </si>
  <si>
    <t>Utěšený</t>
  </si>
  <si>
    <t>Josef</t>
  </si>
  <si>
    <t>Masiar</t>
  </si>
  <si>
    <t>Kamila</t>
  </si>
  <si>
    <t>Banátová</t>
  </si>
  <si>
    <t>Karel</t>
  </si>
  <si>
    <t>Axmann</t>
  </si>
  <si>
    <t>Pikal</t>
  </si>
  <si>
    <t>Šiška</t>
  </si>
  <si>
    <t>Karolína</t>
  </si>
  <si>
    <t>Bořánková</t>
  </si>
  <si>
    <t>Kateřina</t>
  </si>
  <si>
    <t>Spáčilová</t>
  </si>
  <si>
    <t>Šišková</t>
  </si>
  <si>
    <t>Václavíková</t>
  </si>
  <si>
    <t>Kristýna</t>
  </si>
  <si>
    <t>Skyvová</t>
  </si>
  <si>
    <t>Krystína</t>
  </si>
  <si>
    <t>Chmelková</t>
  </si>
  <si>
    <t>Vicenecová</t>
  </si>
  <si>
    <t>Ladislav</t>
  </si>
  <si>
    <t>Špacír</t>
  </si>
  <si>
    <t>Lenka</t>
  </si>
  <si>
    <t>Poláchová</t>
  </si>
  <si>
    <t>Libor</t>
  </si>
  <si>
    <t>Jelínek</t>
  </si>
  <si>
    <t>Ljuba</t>
  </si>
  <si>
    <t>Konečná</t>
  </si>
  <si>
    <t>Ludmila</t>
  </si>
  <si>
    <t>Písková</t>
  </si>
  <si>
    <t>Lukáš</t>
  </si>
  <si>
    <t>Poštulka</t>
  </si>
  <si>
    <t>Rapčan</t>
  </si>
  <si>
    <t>Magda</t>
  </si>
  <si>
    <t>Zbraňková</t>
  </si>
  <si>
    <t>Zdráhalová</t>
  </si>
  <si>
    <t>Marc</t>
  </si>
  <si>
    <t>Gentric</t>
  </si>
  <si>
    <t>Marcela</t>
  </si>
  <si>
    <t>Maťátková</t>
  </si>
  <si>
    <t>Haluzík</t>
  </si>
  <si>
    <t>Petřivalský</t>
  </si>
  <si>
    <t>Rýznar</t>
  </si>
  <si>
    <t>Štěpán</t>
  </si>
  <si>
    <t>Zatloukal</t>
  </si>
  <si>
    <t>Marián</t>
  </si>
  <si>
    <t>Fančovič</t>
  </si>
  <si>
    <t>Marie</t>
  </si>
  <si>
    <t>Delingerová</t>
  </si>
  <si>
    <t>Krappmannová</t>
  </si>
  <si>
    <t>Markéta</t>
  </si>
  <si>
    <t>Nečesaná</t>
  </si>
  <si>
    <t>Martin</t>
  </si>
  <si>
    <t>Doležal</t>
  </si>
  <si>
    <t>Kunc</t>
  </si>
  <si>
    <t>Lerch</t>
  </si>
  <si>
    <t>Minařík</t>
  </si>
  <si>
    <t>Poklop</t>
  </si>
  <si>
    <t>Saňák</t>
  </si>
  <si>
    <t>Spisar</t>
  </si>
  <si>
    <t>Zapletal</t>
  </si>
  <si>
    <t>Martina</t>
  </si>
  <si>
    <t>Dřímalová</t>
  </si>
  <si>
    <t>Michal</t>
  </si>
  <si>
    <t>Bořánek</t>
  </si>
  <si>
    <t>Fendrych</t>
  </si>
  <si>
    <t>Hradil</t>
  </si>
  <si>
    <t>Chlum</t>
  </si>
  <si>
    <t>Mašín</t>
  </si>
  <si>
    <t>Pavelka</t>
  </si>
  <si>
    <t xml:space="preserve">Šustr </t>
  </si>
  <si>
    <t>Mikuláš</t>
  </si>
  <si>
    <t>Jirka</t>
  </si>
  <si>
    <t>Milan</t>
  </si>
  <si>
    <t>Adamec</t>
  </si>
  <si>
    <t>Gatial</t>
  </si>
  <si>
    <t>Miloslav</t>
  </si>
  <si>
    <t>Jedlička</t>
  </si>
  <si>
    <t>Miroslav</t>
  </si>
  <si>
    <t>Dvořák</t>
  </si>
  <si>
    <t>Kunrt</t>
  </si>
  <si>
    <t>Miroslava</t>
  </si>
  <si>
    <t>Najmonová</t>
  </si>
  <si>
    <t>Nikola</t>
  </si>
  <si>
    <t>Kazíková</t>
  </si>
  <si>
    <t>Oldřich</t>
  </si>
  <si>
    <t>Adámek</t>
  </si>
  <si>
    <t>Kolmaš</t>
  </si>
  <si>
    <t>Ondřej</t>
  </si>
  <si>
    <t>Doležel</t>
  </si>
  <si>
    <t>Horák</t>
  </si>
  <si>
    <t>Tesař</t>
  </si>
  <si>
    <t>Pavel</t>
  </si>
  <si>
    <t>Frank</t>
  </si>
  <si>
    <t>Galbavý</t>
  </si>
  <si>
    <t>Horný</t>
  </si>
  <si>
    <t>Jašek</t>
  </si>
  <si>
    <t>Jína</t>
  </si>
  <si>
    <t>Kliment</t>
  </si>
  <si>
    <t>Pavlína</t>
  </si>
  <si>
    <t>Jedenástíková</t>
  </si>
  <si>
    <t>Košáková</t>
  </si>
  <si>
    <t>Peterková</t>
  </si>
  <si>
    <t>Zadorožna</t>
  </si>
  <si>
    <t>Janků</t>
  </si>
  <si>
    <t>Matějík</t>
  </si>
  <si>
    <t>Nickl</t>
  </si>
  <si>
    <t>Skyva</t>
  </si>
  <si>
    <t>Stejskal</t>
  </si>
  <si>
    <t>Vích</t>
  </si>
  <si>
    <t>Vymazal</t>
  </si>
  <si>
    <t>Zemánek</t>
  </si>
  <si>
    <t>Petra</t>
  </si>
  <si>
    <t>Kamínková</t>
  </si>
  <si>
    <t>Lochmannová</t>
  </si>
  <si>
    <t>Vašinová</t>
  </si>
  <si>
    <t>Radek</t>
  </si>
  <si>
    <t>Ambrož</t>
  </si>
  <si>
    <t>Kňáva</t>
  </si>
  <si>
    <t>Polák</t>
  </si>
  <si>
    <t>Radim</t>
  </si>
  <si>
    <t>Ošlejšek</t>
  </si>
  <si>
    <t>Perknovksý</t>
  </si>
  <si>
    <t>Radka</t>
  </si>
  <si>
    <t>Chmelařová</t>
  </si>
  <si>
    <t>Radovan</t>
  </si>
  <si>
    <t>Roubalík</t>
  </si>
  <si>
    <t>Richard</t>
  </si>
  <si>
    <t>Růžička</t>
  </si>
  <si>
    <t>Robert</t>
  </si>
  <si>
    <t>Lah</t>
  </si>
  <si>
    <t>Spurný</t>
  </si>
  <si>
    <t>Robin</t>
  </si>
  <si>
    <t>Zifčák</t>
  </si>
  <si>
    <t>Roman</t>
  </si>
  <si>
    <t>Havlík</t>
  </si>
  <si>
    <t>Kovář</t>
  </si>
  <si>
    <t>Večeřa</t>
  </si>
  <si>
    <t>Rostislav</t>
  </si>
  <si>
    <t>Rudolf</t>
  </si>
  <si>
    <t>Hansgut</t>
  </si>
  <si>
    <t>Sára</t>
  </si>
  <si>
    <t>Braverová</t>
  </si>
  <si>
    <t>Galbavá</t>
  </si>
  <si>
    <t>Stanislav</t>
  </si>
  <si>
    <t>Krajča</t>
  </si>
  <si>
    <t>Šárka</t>
  </si>
  <si>
    <t>Krčková</t>
  </si>
  <si>
    <t>Šimon</t>
  </si>
  <si>
    <t>Lukašák</t>
  </si>
  <si>
    <t>Tereza</t>
  </si>
  <si>
    <t>Jánošíková</t>
  </si>
  <si>
    <t>Tomáš</t>
  </si>
  <si>
    <t>Kašpařík</t>
  </si>
  <si>
    <t>Krátký</t>
  </si>
  <si>
    <t>Krejčí</t>
  </si>
  <si>
    <t>Písek</t>
  </si>
  <si>
    <t>Rašner</t>
  </si>
  <si>
    <t>Václav</t>
  </si>
  <si>
    <t>Vendula</t>
  </si>
  <si>
    <t xml:space="preserve">Skoupá </t>
  </si>
  <si>
    <t>Veronika</t>
  </si>
  <si>
    <t>Drtilová</t>
  </si>
  <si>
    <t>Vít</t>
  </si>
  <si>
    <t>Horčička</t>
  </si>
  <si>
    <t>Lenhart</t>
  </si>
  <si>
    <t>Vladimír</t>
  </si>
  <si>
    <t>Dočkal</t>
  </si>
  <si>
    <t>Vladimíra</t>
  </si>
  <si>
    <t>Křížová</t>
  </si>
  <si>
    <t>Živělová</t>
  </si>
  <si>
    <t>Zbyněk</t>
  </si>
  <si>
    <t>Nový</t>
  </si>
  <si>
    <t>Skopalík</t>
  </si>
  <si>
    <t>Zdeněk</t>
  </si>
  <si>
    <t>Dokulil</t>
  </si>
  <si>
    <t>Jančík</t>
  </si>
  <si>
    <t>Zdenka</t>
  </si>
  <si>
    <t>Václavková</t>
  </si>
  <si>
    <t>Zuzana</t>
  </si>
  <si>
    <t>Hanušová</t>
  </si>
  <si>
    <t>Petříková</t>
  </si>
  <si>
    <t>Svobodová</t>
  </si>
  <si>
    <t>Jméno a Příjmení</t>
  </si>
  <si>
    <t>Startovka</t>
  </si>
  <si>
    <t>Výsledky - řazení</t>
  </si>
  <si>
    <t>minut</t>
  </si>
  <si>
    <t>sekund</t>
  </si>
  <si>
    <t>Jancková</t>
  </si>
  <si>
    <t>Zdražil</t>
  </si>
  <si>
    <t>Souček</t>
  </si>
  <si>
    <t>Sedláček</t>
  </si>
  <si>
    <t>AK Kroměříš</t>
  </si>
  <si>
    <t>Regec</t>
  </si>
  <si>
    <t>Vojtěch</t>
  </si>
  <si>
    <t xml:space="preserve">Marcel </t>
  </si>
  <si>
    <t>Máčala</t>
  </si>
  <si>
    <t>Hlásnice</t>
  </si>
  <si>
    <t>Šuba</t>
  </si>
  <si>
    <t>Viktor</t>
  </si>
  <si>
    <t>Náměšt na Hané</t>
  </si>
  <si>
    <t>Derka</t>
  </si>
  <si>
    <t>Gottwald</t>
  </si>
  <si>
    <t>Agentura 26</t>
  </si>
  <si>
    <t>Neumann</t>
  </si>
  <si>
    <t>David</t>
  </si>
  <si>
    <t>Svoboda</t>
  </si>
  <si>
    <t>Matyáš</t>
  </si>
  <si>
    <t>Gottwaldová</t>
  </si>
  <si>
    <t>Amálka</t>
  </si>
  <si>
    <t>Janulíková</t>
  </si>
  <si>
    <t>Sarah</t>
  </si>
  <si>
    <t>Schwarz</t>
  </si>
  <si>
    <t>Julian</t>
  </si>
  <si>
    <t>Smetana</t>
  </si>
  <si>
    <t>Podjuklová</t>
  </si>
  <si>
    <t>Iva</t>
  </si>
  <si>
    <t>Konečný</t>
  </si>
  <si>
    <t>Miester</t>
  </si>
  <si>
    <t>Čižmar</t>
  </si>
  <si>
    <t>Cykloklub</t>
  </si>
  <si>
    <t>Cekl</t>
  </si>
  <si>
    <t>Lesczynski</t>
  </si>
  <si>
    <t>Moravské divadlo OL</t>
  </si>
  <si>
    <t>Teplíček</t>
  </si>
  <si>
    <t>Černý</t>
  </si>
  <si>
    <t>Max</t>
  </si>
  <si>
    <t>Jedličková</t>
  </si>
  <si>
    <t>Karolina</t>
  </si>
  <si>
    <t>Rosta</t>
  </si>
  <si>
    <t>Hekele</t>
  </si>
  <si>
    <t>Marcel</t>
  </si>
  <si>
    <t>TURBONET</t>
  </si>
  <si>
    <t>Špička</t>
  </si>
  <si>
    <t>Javorský</t>
  </si>
  <si>
    <t>Michalec</t>
  </si>
  <si>
    <t>Tvarůžka</t>
  </si>
  <si>
    <t>Klimentová</t>
  </si>
  <si>
    <t>Tomášková</t>
  </si>
  <si>
    <t>Kubeša</t>
  </si>
  <si>
    <t>Janošíková</t>
  </si>
  <si>
    <t>Koupil</t>
  </si>
  <si>
    <t xml:space="preserve">Gromus </t>
  </si>
  <si>
    <t>Bazgerová</t>
  </si>
  <si>
    <t>Gartnerová</t>
  </si>
  <si>
    <t>Marta</t>
  </si>
  <si>
    <t>Palíšek</t>
  </si>
  <si>
    <t>Stržínek</t>
  </si>
  <si>
    <t>CK stará ves</t>
  </si>
  <si>
    <t>SKI Přerov</t>
  </si>
  <si>
    <t>Qno Usque Tandem</t>
  </si>
  <si>
    <t>Němeček</t>
  </si>
  <si>
    <t>P</t>
  </si>
  <si>
    <t>Fritscherová</t>
  </si>
  <si>
    <t>Alena</t>
  </si>
  <si>
    <t>Humený</t>
  </si>
  <si>
    <t>Doleželová</t>
  </si>
  <si>
    <t>Blanka</t>
  </si>
  <si>
    <t>SK SALN</t>
  </si>
  <si>
    <t>Římská</t>
  </si>
  <si>
    <t>Vyskočilová</t>
  </si>
  <si>
    <t>Loštice</t>
  </si>
  <si>
    <t>Čevorová</t>
  </si>
  <si>
    <t>Gallo</t>
  </si>
  <si>
    <t>Skácel</t>
  </si>
  <si>
    <t>Polýnková</t>
  </si>
  <si>
    <t>Lutín</t>
  </si>
  <si>
    <t>Špičák</t>
  </si>
  <si>
    <t>Sokol Čelechovice</t>
  </si>
  <si>
    <t>Pospíšilová</t>
  </si>
  <si>
    <t>OK Kamenice</t>
  </si>
  <si>
    <t>Blaha</t>
  </si>
  <si>
    <t>AK Kroměříž</t>
  </si>
  <si>
    <t>Lukašáková</t>
  </si>
  <si>
    <t>Škarabela</t>
  </si>
  <si>
    <t>Matura</t>
  </si>
  <si>
    <t>Náklo</t>
  </si>
  <si>
    <t>Ivo</t>
  </si>
  <si>
    <t>Dospěl</t>
  </si>
  <si>
    <t xml:space="preserve">Ivo </t>
  </si>
  <si>
    <t>Škola</t>
  </si>
  <si>
    <t>Fadona</t>
  </si>
  <si>
    <t xml:space="preserve">Petr </t>
  </si>
  <si>
    <t>Macháček</t>
  </si>
  <si>
    <t>Barbora</t>
  </si>
  <si>
    <t>Žebroková</t>
  </si>
  <si>
    <t>Luděk</t>
  </si>
  <si>
    <t>Slavík</t>
  </si>
  <si>
    <t>Dalov</t>
  </si>
  <si>
    <t>Sás</t>
  </si>
  <si>
    <t>Katrin</t>
  </si>
  <si>
    <t>Sásová</t>
  </si>
  <si>
    <t>Moravští Vrabci</t>
  </si>
  <si>
    <t xml:space="preserve">Zdeněk </t>
  </si>
  <si>
    <t>Borecký</t>
  </si>
  <si>
    <t>Gremlica</t>
  </si>
  <si>
    <t>MK Prostějov</t>
  </si>
  <si>
    <t>Kovařík</t>
  </si>
  <si>
    <t>TTC Olomouc</t>
  </si>
  <si>
    <t>Czmero</t>
  </si>
  <si>
    <t>Hanacký větre</t>
  </si>
  <si>
    <t xml:space="preserve">Tomáš </t>
  </si>
  <si>
    <t>Musil</t>
  </si>
  <si>
    <t>Geschwinder</t>
  </si>
  <si>
    <t xml:space="preserve">Jitka </t>
  </si>
  <si>
    <t>Fojtková</t>
  </si>
  <si>
    <t>Emil</t>
  </si>
  <si>
    <t>Doseděl</t>
  </si>
  <si>
    <t xml:space="preserve">Michal </t>
  </si>
  <si>
    <t>Ambrozek</t>
  </si>
  <si>
    <t>PL Šternberk</t>
  </si>
  <si>
    <t>Lubrichová</t>
  </si>
  <si>
    <t>Sekanina</t>
  </si>
  <si>
    <t>Fištróni</t>
  </si>
  <si>
    <t>DNF</t>
  </si>
  <si>
    <t>muži A</t>
  </si>
  <si>
    <t>muži B</t>
  </si>
  <si>
    <t>muži C</t>
  </si>
  <si>
    <t>muži D</t>
  </si>
  <si>
    <t>ženy F</t>
  </si>
  <si>
    <t>ženy H</t>
  </si>
  <si>
    <t>ženy G</t>
  </si>
  <si>
    <t>muži E</t>
  </si>
  <si>
    <t>Novotná</t>
  </si>
  <si>
    <t>Němec</t>
  </si>
  <si>
    <t>Hubáčková</t>
  </si>
  <si>
    <t>Gogela</t>
  </si>
  <si>
    <t>Gamba</t>
  </si>
  <si>
    <t>Auto GAMBA</t>
  </si>
  <si>
    <t>Mráček</t>
  </si>
  <si>
    <t>Rokytnice</t>
  </si>
  <si>
    <t xml:space="preserve">Lubrich </t>
  </si>
  <si>
    <t>Svak</t>
  </si>
  <si>
    <t>SK Moravský Beroun</t>
  </si>
  <si>
    <t>Smékalová</t>
  </si>
  <si>
    <t>Ladislava</t>
  </si>
  <si>
    <t>Poklopová</t>
  </si>
  <si>
    <t>SOB Olomouc</t>
  </si>
  <si>
    <t>Mariján</t>
  </si>
  <si>
    <t>Lorenc</t>
  </si>
  <si>
    <t>Protivánek</t>
  </si>
  <si>
    <t>SDH Vojnice</t>
  </si>
  <si>
    <t>Losertová</t>
  </si>
  <si>
    <t>ZAPRO Osek</t>
  </si>
  <si>
    <t>Mika</t>
  </si>
  <si>
    <t>Radan</t>
  </si>
  <si>
    <t>Piňosová</t>
  </si>
  <si>
    <t>Blažek</t>
  </si>
  <si>
    <t>Kobliha</t>
  </si>
  <si>
    <t>LRS Vyškov</t>
  </si>
  <si>
    <t>Vodičková</t>
  </si>
  <si>
    <t>Drexler</t>
  </si>
  <si>
    <t>Chomoutov</t>
  </si>
  <si>
    <t>Čelechovice</t>
  </si>
  <si>
    <t>Kosztyn</t>
  </si>
  <si>
    <t>Peter</t>
  </si>
  <si>
    <t>Haná Prostějov</t>
  </si>
  <si>
    <t>Rozmanová</t>
  </si>
  <si>
    <t>Švarcová</t>
  </si>
  <si>
    <t>Lucie</t>
  </si>
  <si>
    <t>AD Team</t>
  </si>
  <si>
    <t>Polívka</t>
  </si>
  <si>
    <t>Jaklová</t>
  </si>
  <si>
    <t>Simona</t>
  </si>
  <si>
    <t>Lapáček</t>
  </si>
  <si>
    <t>Prosenice</t>
  </si>
  <si>
    <t>Holubík</t>
  </si>
  <si>
    <t>Belaníková</t>
  </si>
  <si>
    <t>Anna</t>
  </si>
  <si>
    <t>ONěmec.cz</t>
  </si>
  <si>
    <t>Kuchař</t>
  </si>
  <si>
    <t>.</t>
  </si>
  <si>
    <t>Hanáková</t>
  </si>
  <si>
    <t>Dorota</t>
  </si>
  <si>
    <t>Langer</t>
  </si>
  <si>
    <t>Bys3caman</t>
  </si>
  <si>
    <t>Ondryáš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</si>
</sst>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[$-F400]h:mm:ss\ AM/PM"/>
  </numFmts>
  <fonts count="15" x14ac:knownFonts="1">
    <font>
      <sz val="10"/>
      <name val="Arial CE"/>
      <charset val="238"/>
    </font>
    <font>
      <sz val="12"/>
      <name val="Arial CE"/>
      <family val="2"/>
      <charset val="238"/>
    </font>
    <font>
      <sz val="18"/>
      <name val="Arial CE"/>
      <family val="2"/>
      <charset val="238"/>
    </font>
    <font>
      <sz val="24"/>
      <name val="Arial Black"/>
      <family val="2"/>
      <charset val="238"/>
    </font>
    <font>
      <b/>
      <sz val="10"/>
      <name val="Arial CE"/>
      <charset val="238"/>
    </font>
    <font>
      <sz val="18"/>
      <name val="Arial CE"/>
      <charset val="238"/>
    </font>
    <font>
      <sz val="18"/>
      <name val="Arial Black"/>
      <family val="2"/>
      <charset val="238"/>
    </font>
    <font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20"/>
      <name val="Arial Black"/>
      <family val="2"/>
      <charset val="238"/>
    </font>
    <font>
      <sz val="20"/>
      <name val="Arial CE"/>
      <charset val="238"/>
    </font>
    <font>
      <b/>
      <sz val="14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Border="1"/>
    <xf numFmtId="0" fontId="3" fillId="2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14" fontId="7" fillId="0" borderId="4" xfId="0" applyNumberFormat="1" applyFont="1" applyFill="1" applyBorder="1" applyAlignment="1"/>
    <xf numFmtId="0" fontId="7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/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9" fillId="0" borderId="0" xfId="0" applyFont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4" fillId="0" borderId="0" xfId="0" applyFont="1"/>
    <xf numFmtId="0" fontId="0" fillId="3" borderId="12" xfId="0" applyFill="1" applyBorder="1"/>
    <xf numFmtId="0" fontId="0" fillId="3" borderId="13" xfId="0" applyFill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0" xfId="0" applyFont="1" applyBorder="1"/>
    <xf numFmtId="0" fontId="0" fillId="0" borderId="3" xfId="0" applyFill="1" applyBorder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64" fontId="4" fillId="2" borderId="3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4" fillId="3" borderId="3" xfId="1" applyNumberFormat="1" applyFont="1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/>
    <xf numFmtId="0" fontId="0" fillId="3" borderId="3" xfId="0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0" fillId="3" borderId="25" xfId="0" applyFill="1" applyBorder="1"/>
    <xf numFmtId="0" fontId="0" fillId="3" borderId="26" xfId="0" applyFill="1" applyBorder="1"/>
    <xf numFmtId="0" fontId="0" fillId="3" borderId="24" xfId="0" applyFill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3" borderId="2" xfId="0" applyNumberFormat="1" applyFill="1" applyBorder="1"/>
    <xf numFmtId="0" fontId="0" fillId="3" borderId="24" xfId="0" applyNumberFormat="1" applyFill="1" applyBorder="1"/>
    <xf numFmtId="0" fontId="0" fillId="0" borderId="0" xfId="0" applyNumberFormat="1"/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4" fontId="12" fillId="0" borderId="0" xfId="0" applyNumberFormat="1" applyFont="1" applyFill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Fill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H364"/>
  <sheetViews>
    <sheetView showGridLines="0" zoomScale="130" zoomScaleNormal="130" workbookViewId="0">
      <pane ySplit="5" topLeftCell="A144" activePane="bottomLeft" state="frozen"/>
      <selection pane="bottomLeft" activeCell="H173" sqref="H173"/>
    </sheetView>
  </sheetViews>
  <sheetFormatPr defaultRowHeight="12.75" x14ac:dyDescent="0.2"/>
  <cols>
    <col min="1" max="1" width="4.28515625" customWidth="1"/>
    <col min="2" max="2" width="12.140625" customWidth="1"/>
    <col min="3" max="3" width="12.5703125" customWidth="1"/>
    <col min="4" max="4" width="13.28515625" bestFit="1" customWidth="1"/>
    <col min="5" max="5" width="10.42578125" style="4" customWidth="1"/>
    <col min="6" max="6" width="13.5703125" style="4" customWidth="1"/>
    <col min="7" max="7" width="22.28515625" style="76" customWidth="1"/>
    <col min="8" max="9" width="15.7109375" customWidth="1"/>
    <col min="12" max="12" width="15.85546875" customWidth="1"/>
  </cols>
  <sheetData>
    <row r="1" spans="1:8" x14ac:dyDescent="0.2">
      <c r="B1" s="4"/>
      <c r="C1" s="4"/>
      <c r="D1" s="4"/>
      <c r="E1" s="8"/>
      <c r="G1" s="72"/>
    </row>
    <row r="2" spans="1:8" ht="37.5" thickBot="1" x14ac:dyDescent="0.25">
      <c r="B2" s="89" t="s">
        <v>2</v>
      </c>
      <c r="C2" s="89"/>
      <c r="D2" s="89"/>
      <c r="E2" s="89"/>
      <c r="F2" s="89"/>
      <c r="G2" s="89"/>
      <c r="H2" s="10">
        <f>YEAR(D3)</f>
        <v>2018</v>
      </c>
    </row>
    <row r="3" spans="1:8" ht="24" thickBot="1" x14ac:dyDescent="0.4">
      <c r="B3" s="90"/>
      <c r="C3" s="90"/>
      <c r="D3" s="91">
        <v>43348</v>
      </c>
      <c r="E3" s="91"/>
      <c r="F3" s="2"/>
      <c r="G3" s="92" t="s">
        <v>370</v>
      </c>
      <c r="H3" s="93"/>
    </row>
    <row r="4" spans="1:8" ht="13.5" thickBot="1" x14ac:dyDescent="0.25">
      <c r="B4" s="4"/>
      <c r="C4" s="4"/>
      <c r="D4" s="4"/>
      <c r="E4" s="8"/>
      <c r="G4" s="72"/>
    </row>
    <row r="5" spans="1:8" s="12" customFormat="1" ht="30.75" thickBot="1" x14ac:dyDescent="0.25">
      <c r="B5" s="3" t="s">
        <v>30</v>
      </c>
      <c r="C5" s="48" t="s">
        <v>96</v>
      </c>
      <c r="D5" s="49" t="s">
        <v>95</v>
      </c>
      <c r="E5" s="3" t="s">
        <v>32</v>
      </c>
      <c r="F5" s="3" t="s">
        <v>3</v>
      </c>
      <c r="G5" s="73" t="s">
        <v>0</v>
      </c>
      <c r="H5" s="3" t="s">
        <v>31</v>
      </c>
    </row>
    <row r="6" spans="1:8" x14ac:dyDescent="0.2">
      <c r="A6">
        <v>1</v>
      </c>
      <c r="B6" s="13"/>
      <c r="C6" s="40" t="s">
        <v>259</v>
      </c>
      <c r="D6" s="39" t="s">
        <v>260</v>
      </c>
      <c r="E6" s="11" t="s">
        <v>34</v>
      </c>
      <c r="F6" s="11">
        <v>1977</v>
      </c>
      <c r="G6" s="74" t="s">
        <v>85</v>
      </c>
      <c r="H6" s="47" t="str">
        <f>IF(E6="M",LOOKUP($H$2-F6,{0;40;50;60;70},{"muži A";"muži B";"muži C";"muži D";"muži E"}),IF(E6="Ž",LOOKUP($H$2-F6,{0;40;50},{"ženy F";"ženy G";"ženy H"}),"ERR"))</f>
        <v>muži B</v>
      </c>
    </row>
    <row r="7" spans="1:8" x14ac:dyDescent="0.2">
      <c r="A7">
        <v>2</v>
      </c>
      <c r="B7" s="13"/>
      <c r="C7" s="40" t="s">
        <v>271</v>
      </c>
      <c r="D7" s="39" t="s">
        <v>272</v>
      </c>
      <c r="E7" s="11" t="s">
        <v>34</v>
      </c>
      <c r="F7" s="11">
        <v>1966</v>
      </c>
      <c r="G7" s="74" t="s">
        <v>7</v>
      </c>
      <c r="H7" s="47" t="str">
        <f>IF(E7="M",LOOKUP($H$2-F7,{0;40;50;60;70},{"muži A";"muži B";"muži C";"muži D";"muži E"}),IF(E7="Ž",LOOKUP($H$2-F7,{0;40;50},{"ženy F";"ženy G";"ženy H"}),"ERR"))</f>
        <v>muži C</v>
      </c>
    </row>
    <row r="8" spans="1:8" x14ac:dyDescent="0.2">
      <c r="A8">
        <v>3</v>
      </c>
      <c r="B8" s="13">
        <v>22</v>
      </c>
      <c r="C8" s="40" t="s">
        <v>494</v>
      </c>
      <c r="D8" s="39" t="s">
        <v>495</v>
      </c>
      <c r="E8" s="11" t="s">
        <v>34</v>
      </c>
      <c r="F8" s="11">
        <v>1970</v>
      </c>
      <c r="G8" s="74" t="s">
        <v>496</v>
      </c>
      <c r="H8" s="47" t="str">
        <f>IF(E8="M",LOOKUP($H$2-F8,{0;40;50;60;70},{"muži A";"muži B";"muži C";"muži D";"muži E"}),IF(E8="Ž",LOOKUP($H$2-F8,{0;40;50},{"ženy F";"ženy G";"ženy H"}),"ERR"))</f>
        <v>muži B</v>
      </c>
    </row>
    <row r="9" spans="1:8" x14ac:dyDescent="0.2">
      <c r="A9">
        <v>4</v>
      </c>
      <c r="B9" s="13"/>
      <c r="C9" s="40" t="s">
        <v>302</v>
      </c>
      <c r="D9" s="39" t="s">
        <v>303</v>
      </c>
      <c r="E9" s="11" t="s">
        <v>34</v>
      </c>
      <c r="F9" s="11">
        <v>1993</v>
      </c>
      <c r="G9" s="74" t="s">
        <v>8</v>
      </c>
      <c r="H9" s="47" t="str">
        <f>IF(E9="M",LOOKUP($H$2-F9,{0;40;50;60;70},{"muži A";"muži B";"muži C";"muži D";"muži E"}),IF(E9="Ž",LOOKUP($H$2-F9,{0;40;50},{"ženy F";"ženy G";"ženy H"}),"ERR"))</f>
        <v>muži A</v>
      </c>
    </row>
    <row r="10" spans="1:8" x14ac:dyDescent="0.2">
      <c r="A10">
        <v>5</v>
      </c>
      <c r="B10" s="13"/>
      <c r="C10" s="40" t="s">
        <v>144</v>
      </c>
      <c r="D10" s="39" t="s">
        <v>145</v>
      </c>
      <c r="E10" s="11" t="s">
        <v>34</v>
      </c>
      <c r="F10" s="11">
        <v>1994</v>
      </c>
      <c r="G10" s="74" t="s">
        <v>80</v>
      </c>
      <c r="H10" s="47" t="str">
        <f>IF(E10="M",LOOKUP($H$2-F10,{0;40;50;60;70},{"muži A";"muži B";"muži C";"muži D";"muži E"}),IF(E10="Ž",LOOKUP($H$2-F10,{0;40;50},{"ženy F";"ženy G";"ženy H"}),"ERR"))</f>
        <v>muži A</v>
      </c>
    </row>
    <row r="11" spans="1:8" x14ac:dyDescent="0.2">
      <c r="A11">
        <v>6</v>
      </c>
      <c r="B11" s="13"/>
      <c r="C11" s="40" t="s">
        <v>191</v>
      </c>
      <c r="D11" s="39" t="s">
        <v>192</v>
      </c>
      <c r="E11" s="11" t="s">
        <v>34</v>
      </c>
      <c r="F11" s="11">
        <v>1983</v>
      </c>
      <c r="G11" s="74" t="s">
        <v>51</v>
      </c>
      <c r="H11" s="47" t="str">
        <f>IF(E11="M",LOOKUP($H$2-F11,{0;40;50;60;70},{"muži A";"muži B";"muži C";"muži D";"muži E"}),IF(E11="Ž",LOOKUP($H$2-F11,{0;40;50},{"ženy F";"ženy G";"ženy H"}),"ERR"))</f>
        <v>muži A</v>
      </c>
    </row>
    <row r="12" spans="1:8" x14ac:dyDescent="0.2">
      <c r="A12">
        <v>7</v>
      </c>
      <c r="B12" s="13"/>
      <c r="C12" s="40" t="s">
        <v>173</v>
      </c>
      <c r="D12" s="39" t="s">
        <v>174</v>
      </c>
      <c r="E12" s="11" t="s">
        <v>34</v>
      </c>
      <c r="F12" s="11">
        <v>1994</v>
      </c>
      <c r="G12" s="74" t="s">
        <v>84</v>
      </c>
      <c r="H12" s="47" t="str">
        <f>IF(E12="M",LOOKUP($H$2-F12,{0;40;50;60;70},{"muži A";"muži B";"muži C";"muži D";"muži E"}),IF(E12="Ž",LOOKUP($H$2-F12,{0;40;50},{"ženy F";"ženy G";"ženy H"}),"ERR"))</f>
        <v>muži A</v>
      </c>
    </row>
    <row r="13" spans="1:8" x14ac:dyDescent="0.2">
      <c r="A13">
        <v>8</v>
      </c>
      <c r="B13" s="13"/>
      <c r="C13" s="40" t="s">
        <v>189</v>
      </c>
      <c r="D13" s="39" t="s">
        <v>190</v>
      </c>
      <c r="E13" s="11" t="s">
        <v>33</v>
      </c>
      <c r="F13" s="11">
        <v>1986</v>
      </c>
      <c r="G13" s="74" t="s">
        <v>37</v>
      </c>
      <c r="H13" s="47" t="str">
        <f>IF(E13="M",LOOKUP($H$2-F13,{0;40;50;60;70},{"muži A";"muži B";"muži C";"muži D";"muži E"}),IF(E13="Ž",LOOKUP($H$2-F13,{0;40;50},{"ženy F";"ženy G";"ženy H"}),"ERR"))</f>
        <v>ženy F</v>
      </c>
    </row>
    <row r="14" spans="1:8" x14ac:dyDescent="0.2">
      <c r="A14">
        <v>9</v>
      </c>
      <c r="B14" s="13"/>
      <c r="C14" s="40" t="s">
        <v>146</v>
      </c>
      <c r="D14" s="39" t="s">
        <v>147</v>
      </c>
      <c r="E14" s="11" t="s">
        <v>34</v>
      </c>
      <c r="F14" s="11">
        <v>1976</v>
      </c>
      <c r="G14" s="74" t="s">
        <v>45</v>
      </c>
      <c r="H14" s="47" t="str">
        <f>IF(E14="M",LOOKUP($H$2-F14,{0;40;50;60;70},{"muži A";"muži B";"muži C";"muži D";"muži E"}),IF(E14="Ž",LOOKUP($H$2-F14,{0;40;50},{"ženy F";"ženy G";"ženy H"}),"ERR"))</f>
        <v>muži B</v>
      </c>
    </row>
    <row r="15" spans="1:8" x14ac:dyDescent="0.2">
      <c r="A15">
        <v>10</v>
      </c>
      <c r="B15" s="13"/>
      <c r="C15" s="40" t="s">
        <v>113</v>
      </c>
      <c r="D15" s="39" t="s">
        <v>114</v>
      </c>
      <c r="E15" s="11" t="s">
        <v>34</v>
      </c>
      <c r="F15" s="11">
        <v>1959</v>
      </c>
      <c r="G15" s="74" t="s">
        <v>7</v>
      </c>
      <c r="H15" s="47" t="str">
        <f>IF(E15="M",LOOKUP($H$2-F15,{0;40;50;60;70},{"muži A";"muži B";"muži C";"muži D";"muži E"}),IF(E15="Ž",LOOKUP($H$2-F15,{0;40;50},{"ženy F";"ženy G";"ženy H"}),"ERR"))</f>
        <v>muži C</v>
      </c>
    </row>
    <row r="16" spans="1:8" x14ac:dyDescent="0.2">
      <c r="A16">
        <v>11</v>
      </c>
      <c r="B16" s="13"/>
      <c r="C16" s="40" t="s">
        <v>127</v>
      </c>
      <c r="D16" s="39" t="s">
        <v>429</v>
      </c>
      <c r="E16" s="11" t="s">
        <v>33</v>
      </c>
      <c r="F16" s="11">
        <v>1985</v>
      </c>
      <c r="G16" s="74"/>
      <c r="H16" s="47" t="str">
        <f>IF(E16="M",LOOKUP($H$2-F16,{0;40;50;60;70},{"muži A";"muži B";"muži C";"muži D";"muži E"}),IF(E16="Ž",LOOKUP($H$2-F16,{0;40;50},{"ženy F";"ženy G";"ženy H"}),"ERR"))</f>
        <v>ženy F</v>
      </c>
    </row>
    <row r="17" spans="1:8" x14ac:dyDescent="0.2">
      <c r="A17">
        <v>12</v>
      </c>
      <c r="B17" s="13"/>
      <c r="C17" s="40" t="s">
        <v>173</v>
      </c>
      <c r="D17" s="39" t="s">
        <v>175</v>
      </c>
      <c r="E17" s="11" t="s">
        <v>34</v>
      </c>
      <c r="F17" s="11">
        <v>1962</v>
      </c>
      <c r="G17" s="74" t="s">
        <v>14</v>
      </c>
      <c r="H17" s="47" t="str">
        <f>IF(E17="M",LOOKUP($H$2-F17,{0;40;50;60;70},{"muži A";"muži B";"muži C";"muži D";"muži E"}),IF(E17="Ž",LOOKUP($H$2-F17,{0;40;50},{"ženy F";"ženy G";"ženy H"}),"ERR"))</f>
        <v>muži C</v>
      </c>
    </row>
    <row r="18" spans="1:8" x14ac:dyDescent="0.2">
      <c r="A18">
        <v>13</v>
      </c>
      <c r="B18" s="13"/>
      <c r="C18" s="40" t="s">
        <v>338</v>
      </c>
      <c r="D18" s="39" t="s">
        <v>457</v>
      </c>
      <c r="E18" s="11" t="s">
        <v>34</v>
      </c>
      <c r="F18" s="11">
        <v>1976</v>
      </c>
      <c r="G18" s="74" t="s">
        <v>458</v>
      </c>
      <c r="H18" s="47" t="str">
        <f>IF(E18="M",LOOKUP($H$2-F18,{0;40;50;60;70},{"muži A";"muži B";"muži C";"muži D";"muži E"}),IF(E18="Ž",LOOKUP($H$2-F18,{0;40;50},{"ženy F";"ženy G";"ženy H"}),"ERR"))</f>
        <v>muži B</v>
      </c>
    </row>
    <row r="19" spans="1:8" x14ac:dyDescent="0.2">
      <c r="A19">
        <v>14</v>
      </c>
      <c r="B19" s="13"/>
      <c r="C19" s="40" t="s">
        <v>468</v>
      </c>
      <c r="D19" s="39" t="s">
        <v>480</v>
      </c>
      <c r="E19" s="11" t="s">
        <v>34</v>
      </c>
      <c r="F19" s="11">
        <v>1980</v>
      </c>
      <c r="G19" s="74" t="s">
        <v>80</v>
      </c>
      <c r="H19" s="47" t="str">
        <f>IF(E19="M",LOOKUP($H$2-F19,{0;40;50;60;70},{"muži A";"muži B";"muži C";"muži D";"muži E"}),IF(E19="Ž",LOOKUP($H$2-F19,{0;40;50},{"ženy F";"ženy G";"ženy H"}),"ERR"))</f>
        <v>muži A</v>
      </c>
    </row>
    <row r="20" spans="1:8" x14ac:dyDescent="0.2">
      <c r="A20">
        <v>15</v>
      </c>
      <c r="B20" s="13"/>
      <c r="C20" s="40" t="s">
        <v>249</v>
      </c>
      <c r="D20" s="39" t="s">
        <v>250</v>
      </c>
      <c r="E20" s="11" t="s">
        <v>34</v>
      </c>
      <c r="F20" s="11">
        <v>2000</v>
      </c>
      <c r="G20" s="74" t="s">
        <v>15</v>
      </c>
      <c r="H20" s="47" t="str">
        <f>IF(E20="M",LOOKUP($H$2-F20,{0;40;50;60;70},{"muži A";"muži B";"muži C";"muži D";"muži E"}),IF(E20="Ž",LOOKUP($H$2-F20,{0;40;50},{"ženy F";"ženy G";"ženy H"}),"ERR"))</f>
        <v>muži A</v>
      </c>
    </row>
    <row r="21" spans="1:8" x14ac:dyDescent="0.2">
      <c r="A21">
        <v>16</v>
      </c>
      <c r="B21" s="13"/>
      <c r="C21" s="40" t="s">
        <v>195</v>
      </c>
      <c r="D21" s="39" t="s">
        <v>196</v>
      </c>
      <c r="E21" s="11" t="s">
        <v>33</v>
      </c>
      <c r="F21" s="11">
        <v>1995</v>
      </c>
      <c r="G21" s="74" t="s">
        <v>456</v>
      </c>
      <c r="H21" s="47" t="str">
        <f>IF(E21="M",LOOKUP($H$2-F21,{0;40;50;60;70},{"muži A";"muži B";"muži C";"muži D";"muži E"}),IF(E21="Ž",LOOKUP($H$2-F21,{0;40;50},{"ženy F";"ženy G";"ženy H"}),"ERR"))</f>
        <v>ženy F</v>
      </c>
    </row>
    <row r="22" spans="1:8" x14ac:dyDescent="0.2">
      <c r="A22">
        <v>17</v>
      </c>
      <c r="B22" s="13"/>
      <c r="C22" s="40" t="s">
        <v>327</v>
      </c>
      <c r="D22" s="39" t="s">
        <v>328</v>
      </c>
      <c r="E22" s="11" t="s">
        <v>33</v>
      </c>
      <c r="F22" s="11">
        <v>1992</v>
      </c>
      <c r="G22" s="74" t="s">
        <v>37</v>
      </c>
      <c r="H22" s="47" t="str">
        <f>IF(E22="M",LOOKUP($H$2-F22,{0;40;50;60;70},{"muži A";"muži B";"muži C";"muži D";"muži E"}),IF(E22="Ž",LOOKUP($H$2-F22,{0;40;50},{"ženy F";"ženy G";"ženy H"}),"ERR"))</f>
        <v>ženy F</v>
      </c>
    </row>
    <row r="23" spans="1:8" x14ac:dyDescent="0.2">
      <c r="A23">
        <v>18</v>
      </c>
      <c r="B23" s="13"/>
      <c r="C23" s="40" t="s">
        <v>173</v>
      </c>
      <c r="D23" s="39" t="s">
        <v>176</v>
      </c>
      <c r="E23" s="11" t="s">
        <v>34</v>
      </c>
      <c r="F23" s="11">
        <v>1977</v>
      </c>
      <c r="G23" s="74" t="s">
        <v>80</v>
      </c>
      <c r="H23" s="47" t="str">
        <f>IF(E23="M",LOOKUP($H$2-F23,{0;40;50;60;70},{"muži A";"muži B";"muži C";"muži D";"muži E"}),IF(E23="Ž",LOOKUP($H$2-F23,{0;40;50},{"ženy F";"ženy G";"ženy H"}),"ERR"))</f>
        <v>muži B</v>
      </c>
    </row>
    <row r="24" spans="1:8" x14ac:dyDescent="0.2">
      <c r="A24">
        <v>19</v>
      </c>
      <c r="B24" s="13">
        <v>39</v>
      </c>
      <c r="C24" s="40" t="s">
        <v>238</v>
      </c>
      <c r="D24" s="39" t="s">
        <v>407</v>
      </c>
      <c r="E24" s="11" t="s">
        <v>34</v>
      </c>
      <c r="F24" s="11">
        <v>1988</v>
      </c>
      <c r="G24" s="74" t="s">
        <v>12</v>
      </c>
      <c r="H24" s="47" t="str">
        <f>IF(E24="M",LOOKUP($H$2-F24,{0;40;50;60;70},{"muži A";"muži B";"muži C";"muži D";"muži E"}),IF(E24="Ž",LOOKUP($H$2-F24,{0;40;50},{"ženy F";"ženy G";"ženy H"}),"ERR"))</f>
        <v>muži A</v>
      </c>
    </row>
    <row r="25" spans="1:8" x14ac:dyDescent="0.2">
      <c r="A25">
        <v>20</v>
      </c>
      <c r="B25" s="13"/>
      <c r="C25" s="40" t="s">
        <v>160</v>
      </c>
      <c r="D25" s="39" t="s">
        <v>485</v>
      </c>
      <c r="E25" s="11" t="s">
        <v>34</v>
      </c>
      <c r="F25" s="11">
        <v>1981</v>
      </c>
      <c r="G25" s="74" t="s">
        <v>486</v>
      </c>
      <c r="H25" s="47" t="str">
        <f>IF(E25="M",LOOKUP($H$2-F25,{0;40;50;60;70},{"muži A";"muži B";"muži C";"muži D";"muži E"}),IF(E25="Ž",LOOKUP($H$2-F25,{0;40;50},{"ženy F";"ženy G";"ženy H"}),"ERR"))</f>
        <v>muži A</v>
      </c>
    </row>
    <row r="26" spans="1:8" x14ac:dyDescent="0.2">
      <c r="A26">
        <v>21</v>
      </c>
      <c r="B26" s="13"/>
      <c r="C26" s="40" t="s">
        <v>173</v>
      </c>
      <c r="D26" s="39" t="s">
        <v>177</v>
      </c>
      <c r="E26" s="11" t="s">
        <v>34</v>
      </c>
      <c r="F26" s="11">
        <v>1967</v>
      </c>
      <c r="G26" s="74" t="s">
        <v>12</v>
      </c>
      <c r="H26" s="47" t="str">
        <f>IF(E26="M",LOOKUP($H$2-F26,{0;40;50;60;70},{"muži A";"muži B";"muži C";"muži D";"muži E"}),IF(E26="Ž",LOOKUP($H$2-F26,{0;40;50},{"ženy F";"ženy G";"ženy H"}),"ERR"))</f>
        <v>muži C</v>
      </c>
    </row>
    <row r="27" spans="1:8" x14ac:dyDescent="0.2">
      <c r="A27">
        <v>22</v>
      </c>
      <c r="B27" s="13"/>
      <c r="C27" s="40" t="s">
        <v>412</v>
      </c>
      <c r="D27" s="39" t="s">
        <v>411</v>
      </c>
      <c r="E27" s="11" t="s">
        <v>34</v>
      </c>
      <c r="F27" s="11">
        <v>1972</v>
      </c>
      <c r="G27" s="74" t="s">
        <v>6</v>
      </c>
      <c r="H27" s="47" t="str">
        <f>IF(E27="M",LOOKUP($H$2-F27,{0;40;50;60;70},{"muži A";"muži B";"muži C";"muži D";"muži E"}),IF(E27="Ž",LOOKUP($H$2-F27,{0;40;50},{"ženy F";"ženy G";"ženy H"}),"ERR"))</f>
        <v>muži B</v>
      </c>
    </row>
    <row r="28" spans="1:8" x14ac:dyDescent="0.2">
      <c r="A28">
        <v>23</v>
      </c>
      <c r="B28" s="13"/>
      <c r="C28" s="40" t="s">
        <v>440</v>
      </c>
      <c r="D28" s="39" t="s">
        <v>448</v>
      </c>
      <c r="E28" s="11" t="s">
        <v>33</v>
      </c>
      <c r="F28" s="11">
        <v>1984</v>
      </c>
      <c r="G28" s="74" t="s">
        <v>6</v>
      </c>
      <c r="H28" s="47" t="str">
        <f>IF(E28="M",LOOKUP($H$2-F28,{0;40;50;60;70},{"muži A";"muži B";"muži C";"muži D";"muži E"}),IF(E28="Ž",LOOKUP($H$2-F28,{0;40;50},{"ženy F";"ženy G";"ženy H"}),"ERR"))</f>
        <v>ženy F</v>
      </c>
    </row>
    <row r="29" spans="1:8" x14ac:dyDescent="0.2">
      <c r="A29">
        <v>24</v>
      </c>
      <c r="B29" s="13"/>
      <c r="C29" s="40" t="s">
        <v>134</v>
      </c>
      <c r="D29" s="39" t="s">
        <v>405</v>
      </c>
      <c r="E29" s="11" t="s">
        <v>34</v>
      </c>
      <c r="F29" s="11">
        <v>1949</v>
      </c>
      <c r="G29" s="74" t="s">
        <v>406</v>
      </c>
      <c r="H29" s="47" t="str">
        <f>IF(E29="M",LOOKUP($H$2-F29,{0;40;50;60;70},{"muži A";"muži B";"muži C";"muži D";"muži E"}),IF(E29="Ž",LOOKUP($H$2-F29,{0;40;50},{"ženy F";"ženy G";"ženy H"}),"ERR"))</f>
        <v>muži D</v>
      </c>
    </row>
    <row r="30" spans="1:8" x14ac:dyDescent="0.2">
      <c r="A30">
        <v>25</v>
      </c>
      <c r="B30" s="13">
        <v>86</v>
      </c>
      <c r="C30" s="40" t="s">
        <v>233</v>
      </c>
      <c r="D30" s="39" t="s">
        <v>234</v>
      </c>
      <c r="E30" s="11" t="s">
        <v>33</v>
      </c>
      <c r="F30" s="11">
        <v>1976</v>
      </c>
      <c r="G30" s="74" t="s">
        <v>17</v>
      </c>
      <c r="H30" s="47" t="str">
        <f>IF(E30="M",LOOKUP($H$2-F30,{0;40;50;60;70},{"muži A";"muži B";"muži C";"muži D";"muži E"}),IF(E30="Ž",LOOKUP($H$2-F30,{0;40;50},{"ženy F";"ženy G";"ženy H"}),"ERR"))</f>
        <v>ženy G</v>
      </c>
    </row>
    <row r="31" spans="1:8" x14ac:dyDescent="0.2">
      <c r="A31">
        <v>26</v>
      </c>
      <c r="B31" s="13"/>
      <c r="C31" s="40" t="s">
        <v>306</v>
      </c>
      <c r="D31" s="39" t="s">
        <v>387</v>
      </c>
      <c r="E31" s="11" t="s">
        <v>34</v>
      </c>
      <c r="F31" s="11">
        <v>1991</v>
      </c>
      <c r="G31" s="74" t="s">
        <v>59</v>
      </c>
      <c r="H31" s="47" t="str">
        <f>IF(E31="M",LOOKUP($H$2-F31,{0;40;50;60;70},{"muži A";"muži B";"muži C";"muži D";"muži E"}),IF(E31="Ž",LOOKUP($H$2-F31,{0;40;50},{"ženy F";"ženy G";"ženy H"}),"ERR"))</f>
        <v>muži A</v>
      </c>
    </row>
    <row r="32" spans="1:8" x14ac:dyDescent="0.2">
      <c r="A32">
        <v>27</v>
      </c>
      <c r="B32" s="13"/>
      <c r="C32" s="40" t="s">
        <v>352</v>
      </c>
      <c r="D32" s="39" t="s">
        <v>353</v>
      </c>
      <c r="E32" s="11" t="s">
        <v>34</v>
      </c>
      <c r="F32" s="11">
        <v>1962</v>
      </c>
      <c r="G32" s="74" t="s">
        <v>7</v>
      </c>
      <c r="H32" s="47" t="str">
        <f>IF(E32="M",LOOKUP($H$2-F32,{0;40;50;60;70},{"muži A";"muži B";"muži C";"muži D";"muži E"}),IF(E32="Ž",LOOKUP($H$2-F32,{0;40;50},{"ženy F";"ženy G";"ženy H"}),"ERR"))</f>
        <v>muži C</v>
      </c>
    </row>
    <row r="33" spans="1:8" x14ac:dyDescent="0.2">
      <c r="A33">
        <v>28</v>
      </c>
      <c r="B33" s="13"/>
      <c r="C33" s="40" t="s">
        <v>360</v>
      </c>
      <c r="D33" s="39" t="s">
        <v>361</v>
      </c>
      <c r="E33" s="11" t="s">
        <v>34</v>
      </c>
      <c r="F33" s="11">
        <v>1980</v>
      </c>
      <c r="G33" s="74" t="s">
        <v>6</v>
      </c>
      <c r="H33" s="47" t="str">
        <f>IF(E33="M",LOOKUP($H$2-F33,{0;40;50;60;70},{"muži A";"muži B";"muži C";"muži D";"muži E"}),IF(E33="Ž",LOOKUP($H$2-F33,{0;40;50},{"ženy F";"ženy G";"ženy H"}),"ERR"))</f>
        <v>muži A</v>
      </c>
    </row>
    <row r="34" spans="1:8" x14ac:dyDescent="0.2">
      <c r="A34">
        <v>29</v>
      </c>
      <c r="B34" s="13"/>
      <c r="C34" s="40" t="s">
        <v>360</v>
      </c>
      <c r="D34" s="39" t="s">
        <v>361</v>
      </c>
      <c r="E34" s="11" t="s">
        <v>34</v>
      </c>
      <c r="F34" s="11">
        <v>1980</v>
      </c>
      <c r="G34" s="74" t="s">
        <v>6</v>
      </c>
      <c r="H34" s="47" t="str">
        <f>IF(E34="M",LOOKUP($H$2-F34,{0;40;50;60;70},{"muži A";"muži B";"muži C";"muži D";"muži E"}),IF(E34="Ž",LOOKUP($H$2-F34,{0;40;50},{"ženy F";"ženy G";"ženy H"}),"ERR"))</f>
        <v>muži A</v>
      </c>
    </row>
    <row r="35" spans="1:8" x14ac:dyDescent="0.2">
      <c r="A35">
        <v>30</v>
      </c>
      <c r="B35" s="13">
        <v>27</v>
      </c>
      <c r="C35" s="40" t="s">
        <v>393</v>
      </c>
      <c r="D35" s="39" t="s">
        <v>239</v>
      </c>
      <c r="E35" s="11" t="s">
        <v>34</v>
      </c>
      <c r="F35" s="11">
        <v>2002</v>
      </c>
      <c r="G35" s="74" t="s">
        <v>4</v>
      </c>
      <c r="H35" s="47" t="s">
        <v>438</v>
      </c>
    </row>
    <row r="36" spans="1:8" x14ac:dyDescent="0.2">
      <c r="A36">
        <v>31</v>
      </c>
      <c r="B36" s="13"/>
      <c r="C36" s="40" t="s">
        <v>238</v>
      </c>
      <c r="D36" s="39" t="s">
        <v>239</v>
      </c>
      <c r="E36" s="11" t="s">
        <v>34</v>
      </c>
      <c r="F36" s="11">
        <v>1977</v>
      </c>
      <c r="G36" s="74" t="s">
        <v>94</v>
      </c>
      <c r="H36" s="47" t="str">
        <f>IF(E36="M",LOOKUP($H$2-F36,{0;40;50;60;70},{"muži A";"muži B";"muži C";"muži D";"muži E"}),IF(E36="Ž",LOOKUP($H$2-F36,{0;40;50},{"ženy F";"ženy G";"ženy H"}),"ERR"))</f>
        <v>muži B</v>
      </c>
    </row>
    <row r="37" spans="1:8" x14ac:dyDescent="0.2">
      <c r="A37">
        <v>32</v>
      </c>
      <c r="B37" s="13">
        <v>23</v>
      </c>
      <c r="C37" s="40" t="s">
        <v>274</v>
      </c>
      <c r="D37" s="39" t="s">
        <v>275</v>
      </c>
      <c r="E37" s="11" t="s">
        <v>34</v>
      </c>
      <c r="F37" s="11">
        <v>1992</v>
      </c>
      <c r="G37" s="74" t="s">
        <v>4</v>
      </c>
      <c r="H37" s="47" t="str">
        <f>IF(E37="M",LOOKUP($H$2-F37,{0;40;50;60;70},{"muži A";"muži B";"muži C";"muži D";"muži E"}),IF(E37="Ž",LOOKUP($H$2-F37,{0;40;50},{"ženy F";"ženy G";"ženy H"}),"ERR"))</f>
        <v>muži A</v>
      </c>
    </row>
    <row r="38" spans="1:8" x14ac:dyDescent="0.2">
      <c r="A38">
        <v>33</v>
      </c>
      <c r="B38" s="13">
        <v>4</v>
      </c>
      <c r="C38" s="40" t="s">
        <v>443</v>
      </c>
      <c r="D38" s="39" t="s">
        <v>442</v>
      </c>
      <c r="E38" s="11" t="s">
        <v>33</v>
      </c>
      <c r="F38" s="11">
        <v>1979</v>
      </c>
      <c r="G38" s="74" t="s">
        <v>7</v>
      </c>
      <c r="H38" s="47" t="str">
        <f>IF(E38="M",LOOKUP($H$2-F38,{0;40;50;60;70},{"muži A";"muži B";"muži C";"muži D";"muži E"}),IF(E38="Ž",LOOKUP($H$2-F38,{0;40;50},{"ženy F";"ženy G";"ženy H"}),"ERR"))</f>
        <v>ženy F</v>
      </c>
    </row>
    <row r="39" spans="1:8" x14ac:dyDescent="0.2">
      <c r="A39">
        <v>34</v>
      </c>
      <c r="B39" s="13">
        <v>32</v>
      </c>
      <c r="C39" s="40" t="s">
        <v>492</v>
      </c>
      <c r="D39" s="39" t="s">
        <v>493</v>
      </c>
      <c r="E39" s="11" t="s">
        <v>34</v>
      </c>
      <c r="F39" s="11">
        <v>1961</v>
      </c>
      <c r="G39" s="74" t="s">
        <v>4</v>
      </c>
      <c r="H39" s="47" t="str">
        <f>IF(E39="M",LOOKUP($H$2-F39,{0;40;50;60;70},{"muži A";"muži B";"muži C";"muži D";"muži E"}),IF(E39="Ž",LOOKUP($H$2-F39,{0;40;50},{"ženy F";"ženy G";"ženy H"}),"ERR"))</f>
        <v>muži C</v>
      </c>
    </row>
    <row r="40" spans="1:8" x14ac:dyDescent="0.2">
      <c r="A40">
        <v>35</v>
      </c>
      <c r="B40" s="13"/>
      <c r="C40" s="40" t="s">
        <v>463</v>
      </c>
      <c r="D40" s="39" t="s">
        <v>464</v>
      </c>
      <c r="E40" s="11" t="s">
        <v>34</v>
      </c>
      <c r="F40" s="11">
        <v>1977</v>
      </c>
      <c r="G40" s="74" t="s">
        <v>7</v>
      </c>
      <c r="H40" s="47" t="str">
        <f>IF(E40="M",LOOKUP($H$2-F40,{0;40;50;60;70},{"muži A";"muži B";"muži C";"muži D";"muži E"}),IF(E40="Ž",LOOKUP($H$2-F40,{0;40;50},{"ženy F";"ženy G";"ženy H"}),"ERR"))</f>
        <v>muži B</v>
      </c>
    </row>
    <row r="41" spans="1:8" x14ac:dyDescent="0.2">
      <c r="A41">
        <v>36</v>
      </c>
      <c r="B41" s="13"/>
      <c r="C41" s="40" t="s">
        <v>111</v>
      </c>
      <c r="D41" s="39" t="s">
        <v>112</v>
      </c>
      <c r="E41" s="11" t="s">
        <v>34</v>
      </c>
      <c r="F41" s="11">
        <v>1951</v>
      </c>
      <c r="G41" s="74" t="s">
        <v>7</v>
      </c>
      <c r="H41" s="47" t="str">
        <f>IF(E41="M",LOOKUP($H$2-F41,{0;40;50;60;70},{"muži A";"muži B";"muži C";"muži D";"muži E"}),IF(E41="Ž",LOOKUP($H$2-F41,{0;40;50},{"ženy F";"ženy G";"ženy H"}),"ERR"))</f>
        <v>muži D</v>
      </c>
    </row>
    <row r="42" spans="1:8" x14ac:dyDescent="0.2">
      <c r="A42">
        <v>37</v>
      </c>
      <c r="B42" s="13"/>
      <c r="C42" s="40" t="s">
        <v>173</v>
      </c>
      <c r="D42" s="39" t="s">
        <v>112</v>
      </c>
      <c r="E42" s="11" t="s">
        <v>34</v>
      </c>
      <c r="F42" s="11">
        <v>1964</v>
      </c>
      <c r="G42" s="74" t="s">
        <v>7</v>
      </c>
      <c r="H42" s="47" t="str">
        <f>IF(E42="M",LOOKUP($H$2-F42,{0;40;50;60;70},{"muži A";"muži B";"muži C";"muži D";"muži E"}),IF(E42="Ž",LOOKUP($H$2-F42,{0;40;50},{"ženy F";"ženy G";"ženy H"}),"ERR"))</f>
        <v>muži C</v>
      </c>
    </row>
    <row r="43" spans="1:8" x14ac:dyDescent="0.2">
      <c r="A43">
        <v>38</v>
      </c>
      <c r="B43" s="13"/>
      <c r="C43" s="40" t="s">
        <v>347</v>
      </c>
      <c r="D43" s="39" t="s">
        <v>348</v>
      </c>
      <c r="E43" s="11" t="s">
        <v>33</v>
      </c>
      <c r="F43" s="11">
        <v>1985</v>
      </c>
      <c r="G43" s="74" t="s">
        <v>39</v>
      </c>
      <c r="H43" s="47" t="str">
        <f>IF(E43="M",LOOKUP($H$2-F43,{0;40;50;60;70},{"muži A";"muži B";"muži C";"muži D";"muži E"}),IF(E43="Ž",LOOKUP($H$2-F43,{0;40;50},{"ženy F";"ženy G";"ženy H"}),"ERR"))</f>
        <v>ženy F</v>
      </c>
    </row>
    <row r="44" spans="1:8" x14ac:dyDescent="0.2">
      <c r="A44">
        <v>39</v>
      </c>
      <c r="B44" s="13"/>
      <c r="C44" s="40" t="s">
        <v>247</v>
      </c>
      <c r="D44" s="39" t="s">
        <v>248</v>
      </c>
      <c r="E44" s="11" t="s">
        <v>33</v>
      </c>
      <c r="F44" s="11">
        <v>1989</v>
      </c>
      <c r="G44" s="74" t="s">
        <v>7</v>
      </c>
      <c r="H44" s="47" t="str">
        <f>IF(E44="M",LOOKUP($H$2-F44,{0;40;50;60;70},{"muži A";"muži B";"muži C";"muži D";"muži E"}),IF(E44="Ž",LOOKUP($H$2-F44,{0;40;50},{"ženy F";"ženy G";"ženy H"}),"ERR"))</f>
        <v>ženy F</v>
      </c>
    </row>
    <row r="45" spans="1:8" x14ac:dyDescent="0.2">
      <c r="A45">
        <v>40</v>
      </c>
      <c r="B45" s="13">
        <v>34</v>
      </c>
      <c r="C45" s="40" t="s">
        <v>278</v>
      </c>
      <c r="D45" s="39" t="s">
        <v>265</v>
      </c>
      <c r="E45" s="11" t="s">
        <v>34</v>
      </c>
      <c r="F45" s="11">
        <v>1982</v>
      </c>
      <c r="G45" s="74" t="s">
        <v>5</v>
      </c>
      <c r="H45" s="47" t="str">
        <f>IF(E45="M",LOOKUP($H$2-F45,{0;40;50;60;70},{"muži A";"muži B";"muži C";"muži D";"muži E"}),IF(E45="Ž",LOOKUP($H$2-F45,{0;40;50},{"ženy F";"ženy G";"ženy H"}),"ERR"))</f>
        <v>muži A</v>
      </c>
    </row>
    <row r="46" spans="1:8" x14ac:dyDescent="0.2">
      <c r="A46">
        <v>41</v>
      </c>
      <c r="B46" s="13"/>
      <c r="C46" s="40" t="s">
        <v>264</v>
      </c>
      <c r="D46" s="39" t="s">
        <v>265</v>
      </c>
      <c r="E46" s="11" t="s">
        <v>34</v>
      </c>
      <c r="F46" s="11">
        <v>1973</v>
      </c>
      <c r="G46" s="74" t="s">
        <v>46</v>
      </c>
      <c r="H46" s="47" t="str">
        <f>IF(E46="M",LOOKUP($H$2-F46,{0;40;50;60;70},{"muži A";"muži B";"muži C";"muži D";"muži E"}),IF(E46="Ž",LOOKUP($H$2-F46,{0;40;50},{"ženy F";"ženy G";"ženy H"}),"ERR"))</f>
        <v>muži B</v>
      </c>
    </row>
    <row r="47" spans="1:8" x14ac:dyDescent="0.2">
      <c r="A47">
        <v>42</v>
      </c>
      <c r="B47" s="13">
        <v>43</v>
      </c>
      <c r="C47" s="40" t="s">
        <v>127</v>
      </c>
      <c r="D47" s="39" t="s">
        <v>128</v>
      </c>
      <c r="E47" s="11" t="s">
        <v>33</v>
      </c>
      <c r="F47" s="11">
        <v>1955</v>
      </c>
      <c r="G47" s="74" t="s">
        <v>5</v>
      </c>
      <c r="H47" s="47" t="str">
        <f>IF(E47="M",LOOKUP($H$2-F47,{0;40;50;60;70},{"muži A";"muži B";"muži C";"muži D";"muži E"}),IF(E47="Ž",LOOKUP($H$2-F47,{0;40;50},{"ženy F";"ženy G";"ženy H"}),"ERR"))</f>
        <v>ženy H</v>
      </c>
    </row>
    <row r="48" spans="1:8" x14ac:dyDescent="0.2">
      <c r="A48">
        <v>43</v>
      </c>
      <c r="B48" s="13"/>
      <c r="C48" s="40" t="s">
        <v>140</v>
      </c>
      <c r="D48" s="39" t="s">
        <v>141</v>
      </c>
      <c r="E48" s="11" t="s">
        <v>34</v>
      </c>
      <c r="F48" s="11">
        <v>1960</v>
      </c>
      <c r="G48" s="74" t="s">
        <v>27</v>
      </c>
      <c r="H48" s="47" t="str">
        <f>IF(E48="M",LOOKUP($H$2-F48,{0;40;50;60;70},{"muži A";"muži B";"muži C";"muži D";"muži E"}),IF(E48="Ž",LOOKUP($H$2-F48,{0;40;50},{"ženy F";"ženy G";"ženy H"}),"ERR"))</f>
        <v>muži C</v>
      </c>
    </row>
    <row r="49" spans="1:8" x14ac:dyDescent="0.2">
      <c r="A49">
        <v>44</v>
      </c>
      <c r="B49" s="13"/>
      <c r="C49" s="40" t="s">
        <v>231</v>
      </c>
      <c r="D49" s="39" t="s">
        <v>232</v>
      </c>
      <c r="E49" s="11" t="s">
        <v>34</v>
      </c>
      <c r="F49" s="11">
        <v>1952</v>
      </c>
      <c r="G49" s="74" t="s">
        <v>82</v>
      </c>
      <c r="H49" s="47" t="str">
        <f>IF(E49="M",LOOKUP($H$2-F49,{0;40;50;60;70},{"muži A";"muži B";"muži C";"muži D";"muži E"}),IF(E49="Ž",LOOKUP($H$2-F49,{0;40;50},{"ženy F";"ženy G";"ženy H"}),"ERR"))</f>
        <v>muži D</v>
      </c>
    </row>
    <row r="50" spans="1:8" x14ac:dyDescent="0.2">
      <c r="A50">
        <v>45</v>
      </c>
      <c r="B50" s="13"/>
      <c r="C50" s="40" t="s">
        <v>249</v>
      </c>
      <c r="D50" s="39" t="s">
        <v>251</v>
      </c>
      <c r="E50" s="11" t="s">
        <v>34</v>
      </c>
      <c r="F50" s="11">
        <v>1976</v>
      </c>
      <c r="G50" s="74" t="s">
        <v>4</v>
      </c>
      <c r="H50" s="47" t="str">
        <f>IF(E50="M",LOOKUP($H$2-F50,{0;40;50;60;70},{"muži A";"muži B";"muži C";"muži D";"muži E"}),IF(E50="Ž",LOOKUP($H$2-F50,{0;40;50},{"ženy F";"ženy G";"ženy H"}),"ERR"))</f>
        <v>muži B</v>
      </c>
    </row>
    <row r="51" spans="1:8" x14ac:dyDescent="0.2">
      <c r="A51">
        <v>46</v>
      </c>
      <c r="B51" s="13"/>
      <c r="C51" s="40" t="s">
        <v>344</v>
      </c>
      <c r="D51" s="39" t="s">
        <v>129</v>
      </c>
      <c r="E51" s="11" t="s">
        <v>34</v>
      </c>
      <c r="F51" s="11">
        <v>1960</v>
      </c>
      <c r="G51" s="74" t="s">
        <v>91</v>
      </c>
      <c r="H51" s="47" t="str">
        <f>IF(E51="M",LOOKUP($H$2-F51,{0;40;50;60;70},{"muži A";"muži B";"muži C";"muži D";"muži E"}),IF(E51="Ž",LOOKUP($H$2-F51,{0;40;50},{"ženy F";"ženy G";"ženy H"}),"ERR"))</f>
        <v>muži C</v>
      </c>
    </row>
    <row r="52" spans="1:8" x14ac:dyDescent="0.2">
      <c r="A52">
        <v>47</v>
      </c>
      <c r="B52" s="13"/>
      <c r="C52" s="40" t="s">
        <v>490</v>
      </c>
      <c r="D52" s="39" t="s">
        <v>491</v>
      </c>
      <c r="E52" s="11" t="s">
        <v>33</v>
      </c>
      <c r="F52" s="11">
        <v>1987</v>
      </c>
      <c r="G52" s="74" t="s">
        <v>7</v>
      </c>
      <c r="H52" s="47" t="str">
        <f>IF(E52="M",LOOKUP($H$2-F52,{0;40;50;60;70},{"muži A";"muži B";"muži C";"muži D";"muži E"}),IF(E52="Ž",LOOKUP($H$2-F52,{0;40;50},{"ženy F";"ženy G";"ženy H"}),"ERR"))</f>
        <v>ženy F</v>
      </c>
    </row>
    <row r="53" spans="1:8" x14ac:dyDescent="0.2">
      <c r="A53">
        <v>48</v>
      </c>
      <c r="B53" s="13">
        <v>42</v>
      </c>
      <c r="C53" s="40" t="s">
        <v>278</v>
      </c>
      <c r="D53" s="39" t="s">
        <v>279</v>
      </c>
      <c r="E53" s="11" t="s">
        <v>34</v>
      </c>
      <c r="F53" s="11">
        <v>1968</v>
      </c>
      <c r="G53" s="74" t="s">
        <v>24</v>
      </c>
      <c r="H53" s="47" t="str">
        <f>IF(E53="M",LOOKUP($H$2-F53,{0;40;50;60;70},{"muži A";"muži B";"muži C";"muži D";"muži E"}),IF(E53="Ž",LOOKUP($H$2-F53,{0;40;50},{"ženy F";"ženy G";"ženy H"}),"ERR"))</f>
        <v>muži C</v>
      </c>
    </row>
    <row r="54" spans="1:8" x14ac:dyDescent="0.2">
      <c r="A54">
        <v>49</v>
      </c>
      <c r="B54" s="13">
        <v>63</v>
      </c>
      <c r="C54" s="40" t="s">
        <v>97</v>
      </c>
      <c r="D54" s="39" t="s">
        <v>98</v>
      </c>
      <c r="E54" s="11" t="s">
        <v>34</v>
      </c>
      <c r="F54" s="11">
        <v>1975</v>
      </c>
      <c r="G54" s="74" t="s">
        <v>7</v>
      </c>
      <c r="H54" s="47" t="str">
        <f>IF(E54="M",LOOKUP($H$2-F54,{0;40;50;60;70},{"muži A";"muži B";"muži C";"muži D";"muži E"}),IF(E54="Ž",LOOKUP($H$2-F54,{0;40;50},{"ženy F";"ženy G";"ženy H"}),"ERR"))</f>
        <v>muži B</v>
      </c>
    </row>
    <row r="55" spans="1:8" x14ac:dyDescent="0.2">
      <c r="A55">
        <v>50</v>
      </c>
      <c r="B55" s="13"/>
      <c r="C55" s="40" t="s">
        <v>440</v>
      </c>
      <c r="D55" s="39" t="s">
        <v>439</v>
      </c>
      <c r="E55" s="11" t="s">
        <v>33</v>
      </c>
      <c r="F55" s="11">
        <v>1986</v>
      </c>
      <c r="G55" s="74" t="s">
        <v>7</v>
      </c>
      <c r="H55" s="47" t="str">
        <f>IF(E55="M",LOOKUP($H$2-F55,{0;40;50;60;70},{"muži A";"muži B";"muži C";"muži D";"muži E"}),IF(E55="Ž",LOOKUP($H$2-F55,{0;40;50},{"ženy F";"ženy G";"ženy H"}),"ERR"))</f>
        <v>ženy F</v>
      </c>
    </row>
    <row r="56" spans="1:8" x14ac:dyDescent="0.2">
      <c r="A56">
        <v>51</v>
      </c>
      <c r="B56" s="13"/>
      <c r="C56" s="40" t="s">
        <v>327</v>
      </c>
      <c r="D56" s="39" t="s">
        <v>329</v>
      </c>
      <c r="E56" s="11" t="s">
        <v>33</v>
      </c>
      <c r="F56" s="11">
        <v>1999</v>
      </c>
      <c r="G56" s="74" t="s">
        <v>37</v>
      </c>
      <c r="H56" s="47" t="str">
        <f>IF(E56="M",LOOKUP($H$2-F56,{0;40;50;60;70},{"muži A";"muži B";"muži C";"muži D";"muži E"}),IF(E56="Ž",LOOKUP($H$2-F56,{0;40;50},{"ženy F";"ženy G";"ženy H"}),"ERR"))</f>
        <v>ženy F</v>
      </c>
    </row>
    <row r="57" spans="1:8" x14ac:dyDescent="0.2">
      <c r="A57">
        <v>52</v>
      </c>
      <c r="B57" s="13"/>
      <c r="C57" s="40" t="s">
        <v>278</v>
      </c>
      <c r="D57" s="39" t="s">
        <v>280</v>
      </c>
      <c r="E57" s="11" t="s">
        <v>34</v>
      </c>
      <c r="F57" s="11">
        <v>1968</v>
      </c>
      <c r="G57" s="74" t="s">
        <v>37</v>
      </c>
      <c r="H57" s="47" t="str">
        <f>IF(E57="M",LOOKUP($H$2-F57,{0;40;50;60;70},{"muži A";"muži B";"muži C";"muži D";"muži E"}),IF(E57="Ž",LOOKUP($H$2-F57,{0;40;50},{"ženy F";"ženy G";"ženy H"}),"ERR"))</f>
        <v>muži C</v>
      </c>
    </row>
    <row r="58" spans="1:8" x14ac:dyDescent="0.2">
      <c r="A58">
        <v>53</v>
      </c>
      <c r="B58" s="13"/>
      <c r="C58" s="40" t="s">
        <v>173</v>
      </c>
      <c r="D58" s="39" t="s">
        <v>449</v>
      </c>
      <c r="E58" s="11" t="s">
        <v>34</v>
      </c>
      <c r="F58" s="11">
        <v>1997</v>
      </c>
      <c r="G58" s="74" t="s">
        <v>80</v>
      </c>
      <c r="H58" s="47" t="str">
        <f>IF(E58="M",LOOKUP($H$2-F58,{0;40;50;60;70},{"muži A";"muži B";"muži C";"muži D";"muži E"}),IF(E58="Ž",LOOKUP($H$2-F58,{0;40;50},{"ženy F";"ženy G";"ženy H"}),"ERR"))</f>
        <v>muži A</v>
      </c>
    </row>
    <row r="59" spans="1:8" x14ac:dyDescent="0.2">
      <c r="A59">
        <v>54</v>
      </c>
      <c r="B59" s="13"/>
      <c r="C59" s="40" t="s">
        <v>431</v>
      </c>
      <c r="D59" s="39" t="s">
        <v>430</v>
      </c>
      <c r="E59" s="11" t="s">
        <v>33</v>
      </c>
      <c r="F59" s="11">
        <v>1971</v>
      </c>
      <c r="G59" s="74"/>
      <c r="H59" s="47" t="str">
        <f>IF(E59="M",LOOKUP($H$2-F59,{0;40;50;60;70},{"muži A";"muži B";"muži C";"muži D";"muži E"}),IF(E59="Ž",LOOKUP($H$2-F59,{0;40;50},{"ženy F";"ženy G";"ženy H"}),"ERR"))</f>
        <v>ženy G</v>
      </c>
    </row>
    <row r="60" spans="1:8" x14ac:dyDescent="0.2">
      <c r="A60">
        <v>55</v>
      </c>
      <c r="B60" s="13"/>
      <c r="C60" s="40" t="s">
        <v>259</v>
      </c>
      <c r="D60" s="39" t="s">
        <v>261</v>
      </c>
      <c r="E60" s="11" t="s">
        <v>34</v>
      </c>
      <c r="F60" s="11">
        <v>1965</v>
      </c>
      <c r="G60" s="74" t="s">
        <v>50</v>
      </c>
      <c r="H60" s="47" t="str">
        <f>IF(E60="M",LOOKUP($H$2-F60,{0;40;50;60;70},{"muži A";"muži B";"muži C";"muži D";"muži E"}),IF(E60="Ž",LOOKUP($H$2-F60,{0;40;50},{"ženy F";"ženy G";"ženy H"}),"ERR"))</f>
        <v>muži C</v>
      </c>
    </row>
    <row r="61" spans="1:8" x14ac:dyDescent="0.2">
      <c r="A61">
        <v>56</v>
      </c>
      <c r="B61" s="13"/>
      <c r="C61" s="40" t="s">
        <v>222</v>
      </c>
      <c r="D61" s="39" t="s">
        <v>223</v>
      </c>
      <c r="E61" s="11" t="s">
        <v>34</v>
      </c>
      <c r="F61" s="11">
        <v>1969</v>
      </c>
      <c r="G61" s="74" t="s">
        <v>80</v>
      </c>
      <c r="H61" s="47" t="str">
        <f>IF(E61="M",LOOKUP($H$2-F61,{0;40;50;60;70},{"muži A";"muži B";"muži C";"muži D";"muži E"}),IF(E61="Ž",LOOKUP($H$2-F61,{0;40;50},{"ženy F";"ženy G";"ženy H"}),"ERR"))</f>
        <v>muži B</v>
      </c>
    </row>
    <row r="62" spans="1:8" x14ac:dyDescent="0.2">
      <c r="A62">
        <v>57</v>
      </c>
      <c r="B62" s="13"/>
      <c r="C62" s="40" t="s">
        <v>320</v>
      </c>
      <c r="D62" s="39" t="s">
        <v>489</v>
      </c>
      <c r="E62" s="11" t="s">
        <v>34</v>
      </c>
      <c r="F62" s="11">
        <v>1964</v>
      </c>
      <c r="G62" s="74" t="s">
        <v>80</v>
      </c>
      <c r="H62" s="47" t="str">
        <f>IF(E62="M",LOOKUP($H$2-F62,{0;40;50;60;70},{"muži A";"muži B";"muži C";"muži D";"muži E"}),IF(E62="Ž",LOOKUP($H$2-F62,{0;40;50},{"ženy F";"ženy G";"ženy H"}),"ERR"))</f>
        <v>muži C</v>
      </c>
    </row>
    <row r="63" spans="1:8" x14ac:dyDescent="0.2">
      <c r="A63">
        <v>58</v>
      </c>
      <c r="B63" s="13">
        <v>47</v>
      </c>
      <c r="C63" s="40" t="s">
        <v>146</v>
      </c>
      <c r="D63" s="39" t="s">
        <v>388</v>
      </c>
      <c r="E63" s="11" t="s">
        <v>34</v>
      </c>
      <c r="F63" s="11">
        <v>1980</v>
      </c>
      <c r="G63" s="74" t="s">
        <v>389</v>
      </c>
      <c r="H63" s="47" t="str">
        <f>IF(E63="M",LOOKUP($H$2-F63,{0;40;50;60;70},{"muži A";"muži B";"muži C";"muži D";"muži E"}),IF(E63="Ž",LOOKUP($H$2-F63,{0;40;50},{"ženy F";"ženy G";"ženy H"}),"ERR"))</f>
        <v>muži A</v>
      </c>
    </row>
    <row r="64" spans="1:8" x14ac:dyDescent="0.2">
      <c r="A64">
        <v>59</v>
      </c>
      <c r="B64" s="13">
        <v>129</v>
      </c>
      <c r="C64" s="40" t="s">
        <v>395</v>
      </c>
      <c r="D64" s="39" t="s">
        <v>394</v>
      </c>
      <c r="E64" s="11" t="s">
        <v>33</v>
      </c>
      <c r="F64" s="11">
        <v>2009</v>
      </c>
      <c r="G64" s="74" t="s">
        <v>389</v>
      </c>
      <c r="H64" s="47" t="s">
        <v>438</v>
      </c>
    </row>
    <row r="65" spans="1:8" x14ac:dyDescent="0.2">
      <c r="A65">
        <v>60</v>
      </c>
      <c r="B65" s="13"/>
      <c r="C65" s="40" t="s">
        <v>298</v>
      </c>
      <c r="D65" s="39" t="s">
        <v>394</v>
      </c>
      <c r="E65" s="11" t="s">
        <v>33</v>
      </c>
      <c r="F65" s="11">
        <v>1980</v>
      </c>
      <c r="G65" s="74" t="s">
        <v>389</v>
      </c>
      <c r="H65" s="47" t="str">
        <f>IF(E65="M",LOOKUP($H$2-F65,{0;40;50;60;70},{"muži A";"muži B";"muži C";"muži D";"muži E"}),IF(E65="Ž",LOOKUP($H$2-F65,{0;40;50},{"ženy F";"ženy G";"ženy H"}),"ERR"))</f>
        <v>ženy F</v>
      </c>
    </row>
    <row r="66" spans="1:8" x14ac:dyDescent="0.2">
      <c r="A66">
        <v>61</v>
      </c>
      <c r="B66" s="13"/>
      <c r="C66" s="40" t="s">
        <v>238</v>
      </c>
      <c r="D66" s="39" t="s">
        <v>481</v>
      </c>
      <c r="E66" s="11" t="s">
        <v>34</v>
      </c>
      <c r="F66" s="11">
        <v>1980</v>
      </c>
      <c r="G66" s="74" t="s">
        <v>482</v>
      </c>
      <c r="H66" s="47" t="str">
        <f>IF(E66="M",LOOKUP($H$2-F66,{0;40;50;60;70},{"muži A";"muži B";"muži C";"muži D";"muži E"}),IF(E66="Ž",LOOKUP($H$2-F66,{0;40;50},{"ženy F";"ženy G";"ženy H"}),"ERR"))</f>
        <v>muži A</v>
      </c>
    </row>
    <row r="67" spans="1:8" x14ac:dyDescent="0.2">
      <c r="A67">
        <v>62</v>
      </c>
      <c r="B67" s="13"/>
      <c r="C67" s="40" t="s">
        <v>134</v>
      </c>
      <c r="D67" s="39" t="s">
        <v>428</v>
      </c>
      <c r="E67" s="11" t="s">
        <v>34</v>
      </c>
      <c r="F67" s="11">
        <v>1956</v>
      </c>
      <c r="G67" s="74" t="s">
        <v>53</v>
      </c>
      <c r="H67" s="47" t="str">
        <f>IF(E67="M",LOOKUP($H$2-F67,{0;40;50;60;70},{"muži A";"muži B";"muži C";"muži D";"muži E"}),IF(E67="Ž",LOOKUP($H$2-F67,{0;40;50},{"ženy F";"ženy G";"ženy H"}),"ERR"))</f>
        <v>muži D</v>
      </c>
    </row>
    <row r="68" spans="1:8" x14ac:dyDescent="0.2">
      <c r="A68">
        <v>63</v>
      </c>
      <c r="B68" s="13"/>
      <c r="C68" s="40" t="s">
        <v>101</v>
      </c>
      <c r="D68" s="39" t="s">
        <v>102</v>
      </c>
      <c r="E68" s="11" t="s">
        <v>33</v>
      </c>
      <c r="F68" s="11">
        <v>1962</v>
      </c>
      <c r="G68" s="74" t="s">
        <v>54</v>
      </c>
      <c r="H68" s="47" t="str">
        <f>IF(E68="M",LOOKUP($H$2-F68,{0;40;50;60;70},{"muži A";"muži B";"muži C";"muži D";"muži E"}),IF(E68="Ž",LOOKUP($H$2-F68,{0;40;50},{"ženy F";"ženy G";"ženy H"}),"ERR"))</f>
        <v>ženy H</v>
      </c>
    </row>
    <row r="69" spans="1:8" x14ac:dyDescent="0.2">
      <c r="A69">
        <v>64</v>
      </c>
      <c r="B69" s="13"/>
      <c r="C69" s="40" t="s">
        <v>108</v>
      </c>
      <c r="D69" s="39" t="s">
        <v>226</v>
      </c>
      <c r="E69" s="11" t="s">
        <v>34</v>
      </c>
      <c r="F69" s="11">
        <v>1974</v>
      </c>
      <c r="G69" s="74" t="s">
        <v>19</v>
      </c>
      <c r="H69" s="47" t="str">
        <f>IF(E69="M",LOOKUP($H$2-F69,{0;40;50;60;70},{"muži A";"muži B";"muži C";"muži D";"muži E"}),IF(E69="Ž",LOOKUP($H$2-F69,{0;40;50},{"ženy F";"ženy G";"ženy H"}),"ERR"))</f>
        <v>muži B</v>
      </c>
    </row>
    <row r="70" spans="1:8" x14ac:dyDescent="0.2">
      <c r="A70">
        <v>65</v>
      </c>
      <c r="B70" s="13"/>
      <c r="C70" s="40" t="s">
        <v>325</v>
      </c>
      <c r="D70" s="39" t="s">
        <v>326</v>
      </c>
      <c r="E70" s="11" t="s">
        <v>34</v>
      </c>
      <c r="F70" s="11">
        <v>1968</v>
      </c>
      <c r="G70" s="74" t="s">
        <v>12</v>
      </c>
      <c r="H70" s="47" t="str">
        <f>IF(E70="M",LOOKUP($H$2-F70,{0;40;50;60;70},{"muži A";"muži B";"muži C";"muži D";"muži E"}),IF(E70="Ž",LOOKUP($H$2-F70,{0;40;50},{"ženy F";"ženy G";"ženy H"}),"ERR"))</f>
        <v>muži C</v>
      </c>
    </row>
    <row r="71" spans="1:8" x14ac:dyDescent="0.2">
      <c r="A71">
        <v>66</v>
      </c>
      <c r="B71" s="13"/>
      <c r="C71" s="40" t="s">
        <v>365</v>
      </c>
      <c r="D71" s="39" t="s">
        <v>366</v>
      </c>
      <c r="E71" s="11" t="s">
        <v>33</v>
      </c>
      <c r="F71" s="11">
        <v>1983</v>
      </c>
      <c r="G71" s="74" t="s">
        <v>80</v>
      </c>
      <c r="H71" s="47" t="str">
        <f>IF(E71="M",LOOKUP($H$2-F71,{0;40;50;60;70},{"muži A";"muži B";"muži C";"muži D";"muži E"}),IF(E71="Ž",LOOKUP($H$2-F71,{0;40;50},{"ženy F";"ženy G";"ženy H"}),"ERR"))</f>
        <v>ženy F</v>
      </c>
    </row>
    <row r="72" spans="1:8" x14ac:dyDescent="0.2">
      <c r="A72">
        <v>67</v>
      </c>
      <c r="B72" s="13"/>
      <c r="C72" s="40" t="s">
        <v>320</v>
      </c>
      <c r="D72" s="39" t="s">
        <v>321</v>
      </c>
      <c r="E72" s="11" t="s">
        <v>34</v>
      </c>
      <c r="F72" s="11">
        <v>1965</v>
      </c>
      <c r="G72" s="74" t="s">
        <v>7</v>
      </c>
      <c r="H72" s="47" t="str">
        <f>IF(E72="M",LOOKUP($H$2-F72,{0;40;50;60;70},{"muži A";"muži B";"muži C";"muži D";"muži E"}),IF(E72="Ž",LOOKUP($H$2-F72,{0;40;50},{"ženy F";"ženy G";"ženy H"}),"ERR"))</f>
        <v>muži C</v>
      </c>
    </row>
    <row r="73" spans="1:8" x14ac:dyDescent="0.2">
      <c r="A73">
        <v>68</v>
      </c>
      <c r="B73" s="13"/>
      <c r="C73" s="40" t="s">
        <v>146</v>
      </c>
      <c r="D73" s="39" t="s">
        <v>148</v>
      </c>
      <c r="E73" s="11" t="s">
        <v>34</v>
      </c>
      <c r="F73" s="11">
        <v>1953</v>
      </c>
      <c r="G73" s="74" t="s">
        <v>49</v>
      </c>
      <c r="H73" s="47" t="str">
        <f>IF(E73="M",LOOKUP($H$2-F73,{0;40;50;60;70},{"muži A";"muži B";"muži C";"muži D";"muži E"}),IF(E73="Ž",LOOKUP($H$2-F73,{0;40;50},{"ženy F";"ženy G";"ženy H"}),"ERR"))</f>
        <v>muži D</v>
      </c>
    </row>
    <row r="74" spans="1:8" x14ac:dyDescent="0.2">
      <c r="A74">
        <v>69</v>
      </c>
      <c r="B74" s="13"/>
      <c r="C74" s="40" t="s">
        <v>417</v>
      </c>
      <c r="D74" s="39" t="s">
        <v>416</v>
      </c>
      <c r="E74" s="11" t="s">
        <v>34</v>
      </c>
      <c r="F74" s="11">
        <v>1984</v>
      </c>
      <c r="G74" s="74" t="s">
        <v>418</v>
      </c>
      <c r="H74" s="47" t="str">
        <f>IF(E74="M",LOOKUP($H$2-F74,{0;40;50;60;70},{"muži A";"muži B";"muži C";"muži D";"muži E"}),IF(E74="Ž",LOOKUP($H$2-F74,{0;40;50},{"ženy F";"ženy G";"ženy H"}),"ERR"))</f>
        <v>muži A</v>
      </c>
    </row>
    <row r="75" spans="1:8" x14ac:dyDescent="0.2">
      <c r="A75">
        <v>70</v>
      </c>
      <c r="B75" s="13"/>
      <c r="C75" s="40" t="s">
        <v>274</v>
      </c>
      <c r="D75" s="39" t="s">
        <v>276</v>
      </c>
      <c r="E75" s="11" t="s">
        <v>34</v>
      </c>
      <c r="F75" s="11">
        <v>1975</v>
      </c>
      <c r="G75" s="74" t="s">
        <v>17</v>
      </c>
      <c r="H75" s="47" t="str">
        <f>IF(E75="M",LOOKUP($H$2-F75,{0;40;50;60;70},{"muži A";"muži B";"muži C";"muži D";"muži E"}),IF(E75="Ž",LOOKUP($H$2-F75,{0;40;50},{"ženy F";"ženy G";"ženy H"}),"ERR"))</f>
        <v>muži B</v>
      </c>
    </row>
    <row r="76" spans="1:8" x14ac:dyDescent="0.2">
      <c r="A76">
        <v>71</v>
      </c>
      <c r="B76" s="13"/>
      <c r="C76" s="40" t="s">
        <v>349</v>
      </c>
      <c r="D76" s="39" t="s">
        <v>350</v>
      </c>
      <c r="E76" s="11" t="s">
        <v>34</v>
      </c>
      <c r="F76" s="11">
        <v>1999</v>
      </c>
      <c r="G76" s="74" t="s">
        <v>435</v>
      </c>
      <c r="H76" s="47" t="str">
        <f>IF(E76="M",LOOKUP($H$2-F76,{0;40;50;60;70},{"muži A";"muži B";"muži C";"muži D";"muži E"}),IF(E76="Ž",LOOKUP($H$2-F76,{0;40;50},{"ženy F";"ženy G";"ženy H"}),"ERR"))</f>
        <v>muži A</v>
      </c>
    </row>
    <row r="77" spans="1:8" x14ac:dyDescent="0.2">
      <c r="A77">
        <v>72</v>
      </c>
      <c r="B77" s="13"/>
      <c r="C77" s="40" t="s">
        <v>278</v>
      </c>
      <c r="D77" s="39" t="s">
        <v>281</v>
      </c>
      <c r="E77" s="11" t="s">
        <v>34</v>
      </c>
      <c r="F77" s="11">
        <v>1973</v>
      </c>
      <c r="G77" s="74" t="s">
        <v>47</v>
      </c>
      <c r="H77" s="47" t="str">
        <f>IF(E77="M",LOOKUP($H$2-F77,{0;40;50;60;70},{"muži A";"muži B";"muži C";"muži D";"muži E"}),IF(E77="Ž",LOOKUP($H$2-F77,{0;40;50},{"ženy F";"ženy G";"ženy H"}),"ERR"))</f>
        <v>muži B</v>
      </c>
    </row>
    <row r="78" spans="1:8" x14ac:dyDescent="0.2">
      <c r="A78">
        <v>73</v>
      </c>
      <c r="B78" s="13"/>
      <c r="C78" s="40" t="s">
        <v>249</v>
      </c>
      <c r="D78" s="39" t="s">
        <v>252</v>
      </c>
      <c r="E78" s="11" t="s">
        <v>34</v>
      </c>
      <c r="F78" s="11">
        <v>1991</v>
      </c>
      <c r="G78" s="74" t="s">
        <v>25</v>
      </c>
      <c r="H78" s="47" t="str">
        <f>IF(E78="M",LOOKUP($H$2-F78,{0;40;50;60;70},{"muži A";"muži B";"muži C";"muži D";"muži E"}),IF(E78="Ž",LOOKUP($H$2-F78,{0;40;50},{"ženy F";"ženy G";"ženy H"}),"ERR"))</f>
        <v>muži A</v>
      </c>
    </row>
    <row r="79" spans="1:8" x14ac:dyDescent="0.2">
      <c r="A79">
        <v>74</v>
      </c>
      <c r="B79" s="13"/>
      <c r="C79" s="40" t="s">
        <v>231</v>
      </c>
      <c r="D79" s="39" t="s">
        <v>441</v>
      </c>
      <c r="E79" s="11" t="s">
        <v>34</v>
      </c>
      <c r="F79" s="11">
        <v>1982</v>
      </c>
      <c r="G79" s="74" t="s">
        <v>80</v>
      </c>
      <c r="H79" s="47" t="str">
        <f>IF(E79="M",LOOKUP($H$2-F79,{0;40;50;60;70},{"muži A";"muži B";"muži C";"muži D";"muži E"}),IF(E79="Ž",LOOKUP($H$2-F79,{0;40;50},{"ženy F";"ženy G";"ženy H"}),"ERR"))</f>
        <v>muži A</v>
      </c>
    </row>
    <row r="80" spans="1:8" x14ac:dyDescent="0.2">
      <c r="A80">
        <v>75</v>
      </c>
      <c r="B80" s="13"/>
      <c r="C80" s="40" t="s">
        <v>173</v>
      </c>
      <c r="D80" s="39" t="s">
        <v>178</v>
      </c>
      <c r="E80" s="11" t="s">
        <v>34</v>
      </c>
      <c r="F80" s="11">
        <v>1948</v>
      </c>
      <c r="G80" s="74" t="s">
        <v>7</v>
      </c>
      <c r="H80" s="47" t="str">
        <f>IF(E80="M",LOOKUP($H$2-F80,{0;40;50;60;70},{"muži A";"muži B";"muži C";"muži D";"muži E"}),IF(E80="Ž",LOOKUP($H$2-F80,{0;40;50},{"ženy F";"ženy G";"ženy H"}),"ERR"))</f>
        <v>muži E</v>
      </c>
    </row>
    <row r="81" spans="1:8" x14ac:dyDescent="0.2">
      <c r="A81">
        <v>76</v>
      </c>
      <c r="B81" s="13"/>
      <c r="C81" s="40" t="s">
        <v>249</v>
      </c>
      <c r="D81" s="39" t="s">
        <v>253</v>
      </c>
      <c r="E81" s="11" t="s">
        <v>34</v>
      </c>
      <c r="F81" s="11">
        <v>1982</v>
      </c>
      <c r="G81" s="74" t="s">
        <v>60</v>
      </c>
      <c r="H81" s="47" t="str">
        <f>IF(E81="M",LOOKUP($H$2-F81,{0;40;50;60;70},{"muži A";"muži B";"muži C";"muži D";"muži E"}),IF(E81="Ž",LOOKUP($H$2-F81,{0;40;50},{"ženy F";"ženy G";"ženy H"}),"ERR"))</f>
        <v>muži A</v>
      </c>
    </row>
    <row r="82" spans="1:8" x14ac:dyDescent="0.2">
      <c r="A82">
        <v>77</v>
      </c>
      <c r="B82" s="13"/>
      <c r="C82" s="40" t="s">
        <v>146</v>
      </c>
      <c r="D82" s="39" t="s">
        <v>149</v>
      </c>
      <c r="E82" s="11" t="s">
        <v>34</v>
      </c>
      <c r="F82" s="11">
        <v>1975</v>
      </c>
      <c r="G82" s="74" t="s">
        <v>79</v>
      </c>
      <c r="H82" s="47" t="str">
        <f>IF(E82="M",LOOKUP($H$2-F82,{0;40;50;60;70},{"muži A";"muži B";"muži C";"muži D";"muži E"}),IF(E82="Ž",LOOKUP($H$2-F82,{0;40;50},{"ženy F";"ženy G";"ženy H"}),"ERR"))</f>
        <v>muži B</v>
      </c>
    </row>
    <row r="83" spans="1:8" x14ac:dyDescent="0.2">
      <c r="A83">
        <v>78</v>
      </c>
      <c r="B83" s="13"/>
      <c r="C83" s="40" t="s">
        <v>309</v>
      </c>
      <c r="D83" s="39" t="s">
        <v>310</v>
      </c>
      <c r="E83" s="11" t="s">
        <v>33</v>
      </c>
      <c r="F83" s="11">
        <v>1976</v>
      </c>
      <c r="G83" s="74" t="s">
        <v>79</v>
      </c>
      <c r="H83" s="47" t="str">
        <f>IF(E83="M",LOOKUP($H$2-F83,{0;40;50;60;70},{"muži A";"muži B";"muži C";"muži D";"muži E"}),IF(E83="Ž",LOOKUP($H$2-F83,{0;40;50},{"ženy F";"ženy G";"ženy H"}),"ERR"))</f>
        <v>ženy G</v>
      </c>
    </row>
    <row r="84" spans="1:8" x14ac:dyDescent="0.2">
      <c r="A84">
        <v>79</v>
      </c>
      <c r="B84" s="13"/>
      <c r="C84" s="40" t="s">
        <v>203</v>
      </c>
      <c r="D84" s="39" t="s">
        <v>204</v>
      </c>
      <c r="E84" s="11" t="s">
        <v>33</v>
      </c>
      <c r="F84" s="11">
        <v>1987</v>
      </c>
      <c r="G84" s="74" t="s">
        <v>7</v>
      </c>
      <c r="H84" s="47" t="str">
        <f>IF(E84="M",LOOKUP($H$2-F84,{0;40;50;60;70},{"muži A";"muži B";"muži C";"muži D";"muži E"}),IF(E84="Ž",LOOKUP($H$2-F84,{0;40;50},{"ženy F";"ženy G";"ženy H"}),"ERR"))</f>
        <v>ženy F</v>
      </c>
    </row>
    <row r="85" spans="1:8" x14ac:dyDescent="0.2">
      <c r="A85">
        <v>80</v>
      </c>
      <c r="B85" s="13"/>
      <c r="C85" s="40" t="s">
        <v>121</v>
      </c>
      <c r="D85" s="39" t="s">
        <v>122</v>
      </c>
      <c r="E85" s="11" t="s">
        <v>33</v>
      </c>
      <c r="F85" s="11">
        <v>1975</v>
      </c>
      <c r="G85" s="74" t="s">
        <v>40</v>
      </c>
      <c r="H85" s="47" t="str">
        <f>IF(E85="M",LOOKUP($H$2-F85,{0;40;50;60;70},{"muži A";"muži B";"muži C";"muži D";"muži E"}),IF(E85="Ž",LOOKUP($H$2-F85,{0;40;50},{"ženy F";"ženy G";"ženy H"}),"ERR"))</f>
        <v>ženy G</v>
      </c>
    </row>
    <row r="86" spans="1:8" x14ac:dyDescent="0.2">
      <c r="A86">
        <v>81</v>
      </c>
      <c r="B86" s="13">
        <v>40</v>
      </c>
      <c r="C86" s="40" t="s">
        <v>173</v>
      </c>
      <c r="D86" s="39" t="s">
        <v>179</v>
      </c>
      <c r="E86" s="11" t="s">
        <v>34</v>
      </c>
      <c r="F86" s="11">
        <v>1976</v>
      </c>
      <c r="G86" s="74" t="s">
        <v>7</v>
      </c>
      <c r="H86" s="47" t="str">
        <f>IF(E86="M",LOOKUP($H$2-F86,{0;40;50;60;70},{"muži A";"muži B";"muži C";"muži D";"muži E"}),IF(E86="Ž",LOOKUP($H$2-F86,{0;40;50},{"ženy F";"ženy G";"ženy H"}),"ERR"))</f>
        <v>muži B</v>
      </c>
    </row>
    <row r="87" spans="1:8" x14ac:dyDescent="0.2">
      <c r="A87">
        <v>82</v>
      </c>
      <c r="B87" s="13"/>
      <c r="C87" s="40" t="s">
        <v>298</v>
      </c>
      <c r="D87" s="39" t="s">
        <v>374</v>
      </c>
      <c r="E87" s="11" t="s">
        <v>33</v>
      </c>
      <c r="F87" s="11">
        <v>1967</v>
      </c>
      <c r="G87" s="74" t="s">
        <v>436</v>
      </c>
      <c r="H87" s="47" t="str">
        <f>IF(E87="M",LOOKUP($H$2-F87,{0;40;50;60;70},{"muži A";"muži B";"muži C";"muži D";"muži E"}),IF(E87="Ž",LOOKUP($H$2-F87,{0;40;50},{"ženy F";"ženy G";"ženy H"}),"ERR"))</f>
        <v>ženy H</v>
      </c>
    </row>
    <row r="88" spans="1:8" x14ac:dyDescent="0.2">
      <c r="A88">
        <v>83</v>
      </c>
      <c r="B88" s="13"/>
      <c r="C88" s="40" t="s">
        <v>264</v>
      </c>
      <c r="D88" s="39" t="s">
        <v>362</v>
      </c>
      <c r="E88" s="11" t="s">
        <v>34</v>
      </c>
      <c r="F88" s="11">
        <v>1987</v>
      </c>
      <c r="G88" s="74" t="s">
        <v>478</v>
      </c>
      <c r="H88" s="47" t="str">
        <f>IF(E88="M",LOOKUP($H$2-F88,{0;40;50;60;70},{"muži A";"muži B";"muži C";"muži D";"muži E"}),IF(E88="Ž",LOOKUP($H$2-F88,{0;40;50},{"ženy F";"ženy G";"ženy H"}),"ERR"))</f>
        <v>muži A</v>
      </c>
    </row>
    <row r="89" spans="1:8" x14ac:dyDescent="0.2">
      <c r="A89">
        <v>84</v>
      </c>
      <c r="B89" s="13"/>
      <c r="C89" s="40" t="s">
        <v>360</v>
      </c>
      <c r="D89" s="39" t="s">
        <v>362</v>
      </c>
      <c r="E89" s="11" t="s">
        <v>34</v>
      </c>
      <c r="F89" s="11">
        <v>1979</v>
      </c>
      <c r="G89" s="74" t="s">
        <v>80</v>
      </c>
      <c r="H89" s="47" t="str">
        <f>IF(E89="M",LOOKUP($H$2-F89,{0;40;50;60;70},{"muži A";"muži B";"muži C";"muži D";"muži E"}),IF(E89="Ž",LOOKUP($H$2-F89,{0;40;50},{"ženy F";"ženy G";"ženy H"}),"ERR"))</f>
        <v>muži A</v>
      </c>
    </row>
    <row r="90" spans="1:8" x14ac:dyDescent="0.2">
      <c r="A90">
        <v>85</v>
      </c>
      <c r="B90" s="13"/>
      <c r="C90" s="40" t="s">
        <v>134</v>
      </c>
      <c r="D90" s="39" t="s">
        <v>290</v>
      </c>
      <c r="E90" s="11" t="s">
        <v>34</v>
      </c>
      <c r="F90" s="11">
        <v>1974</v>
      </c>
      <c r="G90" s="74" t="s">
        <v>7</v>
      </c>
      <c r="H90" s="47" t="str">
        <f>IF(E90="M",LOOKUP($H$2-F90,{0;40;50;60;70},{"muži A";"muži B";"muži C";"muži D";"muži E"}),IF(E90="Ž",LOOKUP($H$2-F90,{0;40;50},{"ženy F";"ženy G";"ženy H"}),"ERR"))</f>
        <v>muži B</v>
      </c>
    </row>
    <row r="91" spans="1:8" x14ac:dyDescent="0.2">
      <c r="A91">
        <v>86</v>
      </c>
      <c r="B91" s="13"/>
      <c r="C91" s="40" t="s">
        <v>173</v>
      </c>
      <c r="D91" s="39" t="s">
        <v>180</v>
      </c>
      <c r="E91" s="11" t="s">
        <v>34</v>
      </c>
      <c r="F91" s="11">
        <v>1967</v>
      </c>
      <c r="G91" s="74" t="s">
        <v>17</v>
      </c>
      <c r="H91" s="47" t="str">
        <f>IF(E91="M",LOOKUP($H$2-F91,{0;40;50;60;70},{"muži A";"muži B";"muži C";"muži D";"muži E"}),IF(E91="Ž",LOOKUP($H$2-F91,{0;40;50},{"ženy F";"ženy G";"ženy H"}),"ERR"))</f>
        <v>muži C</v>
      </c>
    </row>
    <row r="92" spans="1:8" x14ac:dyDescent="0.2">
      <c r="A92">
        <v>87</v>
      </c>
      <c r="B92" s="13"/>
      <c r="C92" s="40" t="s">
        <v>347</v>
      </c>
      <c r="D92" s="39" t="s">
        <v>426</v>
      </c>
      <c r="E92" s="11" t="s">
        <v>33</v>
      </c>
      <c r="F92" s="11">
        <v>1998</v>
      </c>
      <c r="G92" s="74" t="s">
        <v>35</v>
      </c>
      <c r="H92" s="47" t="str">
        <f>IF(E92="M",LOOKUP($H$2-F92,{0;40;50;60;70},{"muži A";"muži B";"muži C";"muži D";"muži E"}),IF(E92="Ž",LOOKUP($H$2-F92,{0;40;50},{"ženy F";"ženy G";"ženy H"}),"ERR"))</f>
        <v>ženy F</v>
      </c>
    </row>
    <row r="93" spans="1:8" x14ac:dyDescent="0.2">
      <c r="A93">
        <v>88</v>
      </c>
      <c r="B93" s="13"/>
      <c r="C93" s="40" t="s">
        <v>336</v>
      </c>
      <c r="D93" s="39" t="s">
        <v>337</v>
      </c>
      <c r="E93" s="11" t="s">
        <v>33</v>
      </c>
      <c r="F93" s="11">
        <v>1999</v>
      </c>
      <c r="G93" s="74" t="s">
        <v>70</v>
      </c>
      <c r="H93" s="47" t="str">
        <f>IF(E93="M",LOOKUP($H$2-F93,{0;40;50;60;70},{"muži A";"muži B";"muži C";"muži D";"muži E"}),IF(E93="Ž",LOOKUP($H$2-F93,{0;40;50},{"ženy F";"ženy G";"ženy H"}),"ERR"))</f>
        <v>ženy F</v>
      </c>
    </row>
    <row r="94" spans="1:8" x14ac:dyDescent="0.2">
      <c r="A94">
        <v>89</v>
      </c>
      <c r="B94" s="13"/>
      <c r="C94" s="40" t="s">
        <v>397</v>
      </c>
      <c r="D94" s="39" t="s">
        <v>396</v>
      </c>
      <c r="E94" s="11" t="s">
        <v>33</v>
      </c>
      <c r="F94" s="11">
        <v>1999</v>
      </c>
      <c r="G94" s="74" t="s">
        <v>35</v>
      </c>
      <c r="H94" s="47" t="str">
        <f>IF(E94="M",LOOKUP($H$2-F94,{0;40;50;60;70},{"muži A";"muži B";"muži C";"muži D";"muži E"}),IF(E94="Ž",LOOKUP($H$2-F94,{0;40;50},{"ženy F";"ženy G";"ženy H"}),"ERR"))</f>
        <v>ženy F</v>
      </c>
    </row>
    <row r="95" spans="1:8" x14ac:dyDescent="0.2">
      <c r="A95">
        <v>90</v>
      </c>
      <c r="B95" s="13">
        <v>21</v>
      </c>
      <c r="C95" s="40" t="s">
        <v>278</v>
      </c>
      <c r="D95" s="39" t="s">
        <v>282</v>
      </c>
      <c r="E95" s="11" t="s">
        <v>34</v>
      </c>
      <c r="F95" s="11">
        <v>1945</v>
      </c>
      <c r="G95" s="74" t="s">
        <v>7</v>
      </c>
      <c r="H95" s="47" t="str">
        <f>IF(E95="M",LOOKUP($H$2-F95,{0;40;50;60;70},{"muži A";"muži B";"muži C";"muži D";"muži E"}),IF(E95="Ž",LOOKUP($H$2-F95,{0;40;50},{"ženy F";"ženy G";"ženy H"}),"ERR"))</f>
        <v>muži E</v>
      </c>
    </row>
    <row r="96" spans="1:8" x14ac:dyDescent="0.2">
      <c r="A96">
        <v>91</v>
      </c>
      <c r="B96" s="13"/>
      <c r="C96" s="40" t="s">
        <v>238</v>
      </c>
      <c r="D96" s="39" t="s">
        <v>420</v>
      </c>
      <c r="E96" s="11" t="s">
        <v>34</v>
      </c>
      <c r="F96" s="11">
        <v>1973</v>
      </c>
      <c r="G96" s="74" t="s">
        <v>86</v>
      </c>
      <c r="H96" s="47" t="str">
        <f>IF(E96="M",LOOKUP($H$2-F96,{0;40;50;60;70},{"muži A";"muži B";"muži C";"muži D";"muži E"}),IF(E96="Ž",LOOKUP($H$2-F96,{0;40;50},{"ženy F";"ženy G";"ženy H"}),"ERR"))</f>
        <v>muži B</v>
      </c>
    </row>
    <row r="97" spans="1:8" x14ac:dyDescent="0.2">
      <c r="A97">
        <v>92</v>
      </c>
      <c r="B97" s="13"/>
      <c r="C97" s="40" t="s">
        <v>285</v>
      </c>
      <c r="D97" s="39" t="s">
        <v>286</v>
      </c>
      <c r="E97" s="11" t="s">
        <v>33</v>
      </c>
      <c r="F97" s="11">
        <v>1973</v>
      </c>
      <c r="G97" s="74" t="s">
        <v>9</v>
      </c>
      <c r="H97" s="47" t="str">
        <f>IF(E97="M",LOOKUP($H$2-F97,{0;40;50;60;70},{"muži A";"muži B";"muži C";"muži D";"muži E"}),IF(E97="Ž",LOOKUP($H$2-F97,{0;40;50},{"ženy F";"ženy G";"ženy H"}),"ERR"))</f>
        <v>ženy G</v>
      </c>
    </row>
    <row r="98" spans="1:8" x14ac:dyDescent="0.2">
      <c r="A98">
        <v>93</v>
      </c>
      <c r="B98" s="13"/>
      <c r="C98" s="40" t="s">
        <v>262</v>
      </c>
      <c r="D98" s="39" t="s">
        <v>263</v>
      </c>
      <c r="E98" s="11" t="s">
        <v>34</v>
      </c>
      <c r="F98" s="11">
        <v>1986</v>
      </c>
      <c r="G98" s="74" t="s">
        <v>7</v>
      </c>
      <c r="H98" s="47" t="str">
        <f>IF(E98="M",LOOKUP($H$2-F98,{0;40;50;60;70},{"muži A";"muži B";"muži C";"muži D";"muži E"}),IF(E98="Ž",LOOKUP($H$2-F98,{0;40;50},{"ženy F";"ženy G";"ženy H"}),"ERR"))</f>
        <v>muži A</v>
      </c>
    </row>
    <row r="99" spans="1:8" x14ac:dyDescent="0.2">
      <c r="A99">
        <v>94</v>
      </c>
      <c r="B99" s="13"/>
      <c r="C99" s="40" t="s">
        <v>414</v>
      </c>
      <c r="D99" s="39" t="s">
        <v>413</v>
      </c>
      <c r="E99" s="11" t="s">
        <v>33</v>
      </c>
      <c r="F99" s="11">
        <v>1990</v>
      </c>
      <c r="G99" s="74" t="s">
        <v>6</v>
      </c>
      <c r="H99" s="47" t="str">
        <f>IF(E99="M",LOOKUP($H$2-F99,{0;40;50;60;70},{"muži A";"muži B";"muži C";"muži D";"muži E"}),IF(E99="Ž",LOOKUP($H$2-F99,{0;40;50},{"ženy F";"ženy G";"ženy H"}),"ERR"))</f>
        <v>ženy F</v>
      </c>
    </row>
    <row r="100" spans="1:8" x14ac:dyDescent="0.2">
      <c r="A100">
        <v>95</v>
      </c>
      <c r="B100" s="13"/>
      <c r="C100" s="40" t="s">
        <v>210</v>
      </c>
      <c r="D100" s="39" t="s">
        <v>211</v>
      </c>
      <c r="E100" s="11" t="s">
        <v>34</v>
      </c>
      <c r="F100" s="11">
        <v>1990</v>
      </c>
      <c r="G100" s="74" t="s">
        <v>16</v>
      </c>
      <c r="H100" s="47" t="str">
        <f>IF(E100="M",LOOKUP($H$2-F100,{0;40;50;60;70},{"muži A";"muži B";"muži C";"muži D";"muži E"}),IF(E100="Ž",LOOKUP($H$2-F100,{0;40;50},{"ženy F";"ženy G";"ženy H"}),"ERR"))</f>
        <v>muži A</v>
      </c>
    </row>
    <row r="101" spans="1:8" x14ac:dyDescent="0.2">
      <c r="A101">
        <v>96</v>
      </c>
      <c r="B101" s="13"/>
      <c r="C101" s="40" t="s">
        <v>357</v>
      </c>
      <c r="D101" s="39" t="s">
        <v>211</v>
      </c>
      <c r="E101" s="11" t="s">
        <v>34</v>
      </c>
      <c r="F101" s="11">
        <v>1963</v>
      </c>
      <c r="G101" s="74" t="s">
        <v>7</v>
      </c>
      <c r="H101" s="47" t="str">
        <f>IF(E101="M",LOOKUP($H$2-F101,{0;40;50;60;70},{"muži A";"muži B";"muži C";"muži D";"muži E"}),IF(E101="Ž",LOOKUP($H$2-F101,{0;40;50},{"ženy F";"ženy G";"ženy H"}),"ERR"))</f>
        <v>muži C</v>
      </c>
    </row>
    <row r="102" spans="1:8" x14ac:dyDescent="0.2">
      <c r="A102">
        <v>97</v>
      </c>
      <c r="B102" s="13"/>
      <c r="C102" s="40" t="s">
        <v>105</v>
      </c>
      <c r="D102" s="39" t="s">
        <v>106</v>
      </c>
      <c r="E102" s="11" t="s">
        <v>33</v>
      </c>
      <c r="F102" s="11">
        <v>1991</v>
      </c>
      <c r="G102" s="74" t="s">
        <v>81</v>
      </c>
      <c r="H102" s="47" t="str">
        <f>IF(E102="M",LOOKUP($H$2-F102,{0;40;50;60;70},{"muži A";"muži B";"muži C";"muži D";"muži E"}),IF(E102="Ž",LOOKUP($H$2-F102,{0;40;50},{"ženy F";"ženy G";"ženy H"}),"ERR"))</f>
        <v>ženy F</v>
      </c>
    </row>
    <row r="103" spans="1:8" x14ac:dyDescent="0.2">
      <c r="A103">
        <v>98</v>
      </c>
      <c r="B103" s="13">
        <v>11</v>
      </c>
      <c r="C103" s="40" t="s">
        <v>278</v>
      </c>
      <c r="D103" s="39" t="s">
        <v>283</v>
      </c>
      <c r="E103" s="11" t="s">
        <v>34</v>
      </c>
      <c r="F103" s="11">
        <v>1962</v>
      </c>
      <c r="G103" s="74" t="s">
        <v>7</v>
      </c>
      <c r="H103" s="47" t="str">
        <f>IF(E103="M",LOOKUP($H$2-F103,{0;40;50;60;70},{"muži A";"muži B";"muži C";"muži D";"muži E"}),IF(E103="Ž",LOOKUP($H$2-F103,{0;40;50},{"ženy F";"ženy G";"ženy H"}),"ERR"))</f>
        <v>muži C</v>
      </c>
    </row>
    <row r="104" spans="1:8" x14ac:dyDescent="0.2">
      <c r="A104">
        <v>99</v>
      </c>
      <c r="B104" s="13"/>
      <c r="C104" s="40" t="s">
        <v>257</v>
      </c>
      <c r="D104" s="39" t="s">
        <v>258</v>
      </c>
      <c r="E104" s="11" t="s">
        <v>34</v>
      </c>
      <c r="F104" s="11">
        <v>2000</v>
      </c>
      <c r="G104" s="74" t="s">
        <v>15</v>
      </c>
      <c r="H104" s="47" t="str">
        <f>IF(E104="M",LOOKUP($H$2-F104,{0;40;50;60;70},{"muži A";"muži B";"muži C";"muži D";"muži E"}),IF(E104="Ž",LOOKUP($H$2-F104,{0;40;50},{"ženy F";"ženy G";"ženy H"}),"ERR"))</f>
        <v>muži A</v>
      </c>
    </row>
    <row r="105" spans="1:8" x14ac:dyDescent="0.2">
      <c r="A105">
        <v>100</v>
      </c>
      <c r="B105" s="13"/>
      <c r="C105" s="40" t="s">
        <v>298</v>
      </c>
      <c r="D105" s="39" t="s">
        <v>299</v>
      </c>
      <c r="E105" s="11" t="s">
        <v>33</v>
      </c>
      <c r="F105" s="11">
        <v>1973</v>
      </c>
      <c r="G105" s="74" t="s">
        <v>29</v>
      </c>
      <c r="H105" s="47" t="str">
        <f>IF(E105="M",LOOKUP($H$2-F105,{0;40;50;60;70},{"muži A";"muži B";"muži C";"muži D";"muži E"}),IF(E105="Ž",LOOKUP($H$2-F105,{0;40;50},{"ženy F";"ženy G";"ženy H"}),"ERR"))</f>
        <v>ženy G</v>
      </c>
    </row>
    <row r="106" spans="1:8" x14ac:dyDescent="0.2">
      <c r="A106">
        <v>101</v>
      </c>
      <c r="B106" s="13"/>
      <c r="C106" s="40" t="s">
        <v>338</v>
      </c>
      <c r="D106" s="39" t="s">
        <v>339</v>
      </c>
      <c r="E106" s="11" t="s">
        <v>34</v>
      </c>
      <c r="F106" s="11">
        <v>1975</v>
      </c>
      <c r="G106" s="74" t="s">
        <v>59</v>
      </c>
      <c r="H106" s="47" t="str">
        <f>IF(E106="M",LOOKUP($H$2-F106,{0;40;50;60;70},{"muži A";"muži B";"muži C";"muži D";"muži E"}),IF(E106="Ž",LOOKUP($H$2-F106,{0;40;50},{"ženy F";"ženy G";"ženy H"}),"ERR"))</f>
        <v>muži B</v>
      </c>
    </row>
    <row r="107" spans="1:8" x14ac:dyDescent="0.2">
      <c r="A107">
        <v>102</v>
      </c>
      <c r="B107" s="13"/>
      <c r="C107" s="40" t="s">
        <v>269</v>
      </c>
      <c r="D107" s="39" t="s">
        <v>270</v>
      </c>
      <c r="E107" s="11" t="s">
        <v>33</v>
      </c>
      <c r="F107" s="11">
        <v>1999</v>
      </c>
      <c r="G107" s="74" t="s">
        <v>80</v>
      </c>
      <c r="H107" s="47" t="str">
        <f>IF(E107="M",LOOKUP($H$2-F107,{0;40;50;60;70},{"muži A";"muži B";"muži C";"muži D";"muži E"}),IF(E107="Ž",LOOKUP($H$2-F107,{0;40;50},{"ženy F";"ženy G";"ženy H"}),"ERR"))</f>
        <v>ženy F</v>
      </c>
    </row>
    <row r="108" spans="1:8" x14ac:dyDescent="0.2">
      <c r="A108">
        <v>103</v>
      </c>
      <c r="B108" s="13"/>
      <c r="C108" s="40" t="s">
        <v>278</v>
      </c>
      <c r="D108" s="39" t="s">
        <v>284</v>
      </c>
      <c r="E108" s="11" t="s">
        <v>34</v>
      </c>
      <c r="F108" s="11">
        <v>1966</v>
      </c>
      <c r="G108" s="74" t="s">
        <v>17</v>
      </c>
      <c r="H108" s="47" t="str">
        <f>IF(E108="M",LOOKUP($H$2-F108,{0;40;50;60;70},{"muži A";"muži B";"muži C";"muži D";"muži E"}),IF(E108="Ž",LOOKUP($H$2-F108,{0;40;50},{"ženy F";"ženy G";"ženy H"}),"ERR"))</f>
        <v>muži C</v>
      </c>
    </row>
    <row r="109" spans="1:8" x14ac:dyDescent="0.2">
      <c r="A109">
        <v>104</v>
      </c>
      <c r="B109" s="13"/>
      <c r="C109" s="40" t="s">
        <v>125</v>
      </c>
      <c r="D109" s="39" t="s">
        <v>423</v>
      </c>
      <c r="E109" s="11" t="s">
        <v>33</v>
      </c>
      <c r="F109" s="11">
        <v>2005</v>
      </c>
      <c r="G109" s="74" t="s">
        <v>35</v>
      </c>
      <c r="H109" s="47" t="str">
        <f>IF(E109="M",LOOKUP($H$2-F109,{0;40;50;60;70},{"muži A";"muži B";"muži C";"muži D";"muži E"}),IF(E109="Ž",LOOKUP($H$2-F109,{0;40;50},{"ženy F";"ženy G";"ženy H"}),"ERR"))</f>
        <v>ženy F</v>
      </c>
    </row>
    <row r="110" spans="1:8" x14ac:dyDescent="0.2">
      <c r="A110">
        <v>105</v>
      </c>
      <c r="B110" s="13"/>
      <c r="C110" s="40" t="s">
        <v>142</v>
      </c>
      <c r="D110" s="39" t="s">
        <v>143</v>
      </c>
      <c r="E110" s="11" t="s">
        <v>33</v>
      </c>
      <c r="F110" s="11">
        <v>1987</v>
      </c>
      <c r="G110" s="74" t="s">
        <v>73</v>
      </c>
      <c r="H110" s="47" t="str">
        <f>IF(E110="M",LOOKUP($H$2-F110,{0;40;50;60;70},{"muži A";"muži B";"muži C";"muži D";"muži E"}),IF(E110="Ž",LOOKUP($H$2-F110,{0;40;50},{"ženy F";"ženy G";"ženy H"}),"ERR"))</f>
        <v>ženy F</v>
      </c>
    </row>
    <row r="111" spans="1:8" x14ac:dyDescent="0.2">
      <c r="A111">
        <v>106</v>
      </c>
      <c r="B111" s="13"/>
      <c r="C111" s="40" t="s">
        <v>302</v>
      </c>
      <c r="D111" s="39" t="s">
        <v>304</v>
      </c>
      <c r="E111" s="11" t="s">
        <v>34</v>
      </c>
      <c r="F111" s="11">
        <v>1973</v>
      </c>
      <c r="G111" s="74" t="s">
        <v>86</v>
      </c>
      <c r="H111" s="47" t="str">
        <f>IF(E111="M",LOOKUP($H$2-F111,{0;40;50;60;70},{"muži A";"muži B";"muži C";"muži D";"muži E"}),IF(E111="Ž",LOOKUP($H$2-F111,{0;40;50},{"ženy F";"ženy G";"ženy H"}),"ERR"))</f>
        <v>muži B</v>
      </c>
    </row>
    <row r="112" spans="1:8" x14ac:dyDescent="0.2">
      <c r="A112">
        <v>107</v>
      </c>
      <c r="B112" s="13"/>
      <c r="C112" s="40" t="s">
        <v>271</v>
      </c>
      <c r="D112" s="39" t="s">
        <v>273</v>
      </c>
      <c r="E112" s="11" t="s">
        <v>34</v>
      </c>
      <c r="F112" s="11">
        <v>1952</v>
      </c>
      <c r="G112" s="74" t="s">
        <v>6</v>
      </c>
      <c r="H112" s="47" t="str">
        <f>IF(E112="M",LOOKUP($H$2-F112,{0;40;50;60;70},{"muži A";"muži B";"muži C";"muži D";"muži E"}),IF(E112="Ž",LOOKUP($H$2-F112,{0;40;50},{"ženy F";"ženy G";"ženy H"}),"ERR"))</f>
        <v>muži D</v>
      </c>
    </row>
    <row r="113" spans="1:8" x14ac:dyDescent="0.2">
      <c r="A113">
        <v>108</v>
      </c>
      <c r="B113" s="13"/>
      <c r="C113" s="40" t="s">
        <v>212</v>
      </c>
      <c r="D113" s="39" t="s">
        <v>213</v>
      </c>
      <c r="E113" s="11" t="s">
        <v>33</v>
      </c>
      <c r="F113" s="11">
        <v>1965</v>
      </c>
      <c r="G113" s="74" t="s">
        <v>78</v>
      </c>
      <c r="H113" s="47" t="str">
        <f>IF(E113="M",LOOKUP($H$2-F113,{0;40;50;60;70},{"muži A";"muži B";"muži C";"muži D";"muži E"}),IF(E113="Ž",LOOKUP($H$2-F113,{0;40;50},{"ženy F";"ženy G";"ženy H"}),"ERR"))</f>
        <v>ženy H</v>
      </c>
    </row>
    <row r="114" spans="1:8" x14ac:dyDescent="0.2">
      <c r="A114">
        <v>109</v>
      </c>
      <c r="B114" s="13"/>
      <c r="C114" s="40" t="s">
        <v>129</v>
      </c>
      <c r="D114" s="39" t="s">
        <v>403</v>
      </c>
      <c r="E114" s="11" t="s">
        <v>34</v>
      </c>
      <c r="F114" s="11">
        <v>1998</v>
      </c>
      <c r="G114" s="74"/>
      <c r="H114" s="47" t="str">
        <f>IF(E114="M",LOOKUP($H$2-F114,{0;40;50;60;70},{"muži A";"muži B";"muži C";"muži D";"muži E"}),IF(E114="Ž",LOOKUP($H$2-F114,{0;40;50},{"ženy F";"ženy G";"ženy H"}),"ERR"))</f>
        <v>muži A</v>
      </c>
    </row>
    <row r="115" spans="1:8" x14ac:dyDescent="0.2">
      <c r="A115">
        <v>110</v>
      </c>
      <c r="B115" s="13"/>
      <c r="C115" s="40" t="s">
        <v>285</v>
      </c>
      <c r="D115" s="39" t="s">
        <v>287</v>
      </c>
      <c r="E115" s="11" t="s">
        <v>33</v>
      </c>
      <c r="F115" s="11">
        <v>1998</v>
      </c>
      <c r="G115" s="74" t="s">
        <v>77</v>
      </c>
      <c r="H115" s="47" t="str">
        <f>IF(E115="M",LOOKUP($H$2-F115,{0;40;50;60;70},{"muži A";"muži B";"muži C";"muži D";"muži E"}),IF(E115="Ž",LOOKUP($H$2-F115,{0;40;50},{"ženy F";"ženy G";"ženy H"}),"ERR"))</f>
        <v>ženy F</v>
      </c>
    </row>
    <row r="116" spans="1:8" x14ac:dyDescent="0.2">
      <c r="A116">
        <v>111</v>
      </c>
      <c r="B116" s="13"/>
      <c r="C116" s="40" t="s">
        <v>134</v>
      </c>
      <c r="D116" s="39" t="s">
        <v>427</v>
      </c>
      <c r="E116" s="11" t="s">
        <v>34</v>
      </c>
      <c r="F116" s="11">
        <v>1976</v>
      </c>
      <c r="G116" s="74" t="s">
        <v>7</v>
      </c>
      <c r="H116" s="47" t="str">
        <f>IF(E116="M",LOOKUP($H$2-F116,{0;40;50;60;70},{"muži A";"muži B";"muži C";"muži D";"muži E"}),IF(E116="Ž",LOOKUP($H$2-F116,{0;40;50},{"ženy F";"ženy G";"ženy H"}),"ERR"))</f>
        <v>muži B</v>
      </c>
    </row>
    <row r="117" spans="1:8" x14ac:dyDescent="0.2">
      <c r="A117">
        <v>112</v>
      </c>
      <c r="B117" s="13">
        <v>44</v>
      </c>
      <c r="C117" s="40" t="s">
        <v>320</v>
      </c>
      <c r="D117" s="39" t="s">
        <v>322</v>
      </c>
      <c r="E117" s="11" t="s">
        <v>34</v>
      </c>
      <c r="F117" s="11">
        <v>1977</v>
      </c>
      <c r="G117" s="74" t="s">
        <v>11</v>
      </c>
      <c r="H117" s="47" t="str">
        <f>IF(E117="M",LOOKUP($H$2-F117,{0;40;50;60;70},{"muži A";"muži B";"muži C";"muži D";"muži E"}),IF(E117="Ž",LOOKUP($H$2-F117,{0;40;50},{"ženy F";"ženy G";"ženy H"}),"ERR"))</f>
        <v>muži B</v>
      </c>
    </row>
    <row r="118" spans="1:8" x14ac:dyDescent="0.2">
      <c r="A118">
        <v>113</v>
      </c>
      <c r="B118" s="13"/>
      <c r="C118" s="40" t="s">
        <v>324</v>
      </c>
      <c r="D118" s="39" t="s">
        <v>322</v>
      </c>
      <c r="E118" s="11" t="s">
        <v>34</v>
      </c>
      <c r="F118" s="11">
        <v>1951</v>
      </c>
      <c r="G118" s="74" t="s">
        <v>8</v>
      </c>
      <c r="H118" s="47" t="str">
        <f>IF(E118="M",LOOKUP($H$2-F118,{0;40;50;60;70},{"muži A";"muži B";"muži C";"muži D";"muži E"}),IF(E118="Ž",LOOKUP($H$2-F118,{0;40;50},{"ženy F";"ženy G";"ženy H"}),"ERR"))</f>
        <v>muži D</v>
      </c>
    </row>
    <row r="119" spans="1:8" x14ac:dyDescent="0.2">
      <c r="A119">
        <v>114</v>
      </c>
      <c r="B119" s="13"/>
      <c r="C119" s="40" t="s">
        <v>271</v>
      </c>
      <c r="D119" s="39" t="s">
        <v>483</v>
      </c>
      <c r="E119" s="11" t="s">
        <v>34</v>
      </c>
      <c r="F119" s="11">
        <v>1960</v>
      </c>
      <c r="G119" s="74" t="s">
        <v>484</v>
      </c>
      <c r="H119" s="47" t="str">
        <f>IF(E119="M",LOOKUP($H$2-F119,{0;40;50;60;70},{"muži A";"muži B";"muži C";"muži D";"muži E"}),IF(E119="Ž",LOOKUP($H$2-F119,{0;40;50},{"ženy F";"ženy G";"ženy H"}),"ERR"))</f>
        <v>muži C</v>
      </c>
    </row>
    <row r="120" spans="1:8" x14ac:dyDescent="0.2">
      <c r="A120">
        <v>115</v>
      </c>
      <c r="B120" s="13"/>
      <c r="C120" s="40" t="s">
        <v>123</v>
      </c>
      <c r="D120" s="39" t="s">
        <v>124</v>
      </c>
      <c r="E120" s="11" t="s">
        <v>34</v>
      </c>
      <c r="F120" s="11">
        <v>1963</v>
      </c>
      <c r="G120" s="74" t="s">
        <v>57</v>
      </c>
      <c r="H120" s="47" t="str">
        <f>IF(E120="M",LOOKUP($H$2-F120,{0;40;50;60;70},{"muži A";"muži B";"muži C";"muži D";"muži E"}),IF(E120="Ž",LOOKUP($H$2-F120,{0;40;50},{"ženy F";"ženy G";"ženy H"}),"ERR"))</f>
        <v>muži C</v>
      </c>
    </row>
    <row r="121" spans="1:8" x14ac:dyDescent="0.2">
      <c r="A121">
        <v>116</v>
      </c>
      <c r="B121" s="13">
        <v>52</v>
      </c>
      <c r="C121" s="40" t="s">
        <v>330</v>
      </c>
      <c r="D121" s="39" t="s">
        <v>331</v>
      </c>
      <c r="E121" s="11" t="s">
        <v>34</v>
      </c>
      <c r="F121" s="11">
        <v>1983</v>
      </c>
      <c r="G121" s="74" t="s">
        <v>7</v>
      </c>
      <c r="H121" s="47" t="str">
        <f>IF(E121="M",LOOKUP($H$2-F121,{0;40;50;60;70},{"muži A";"muži B";"muži C";"muži D";"muži E"}),IF(E121="Ž",LOOKUP($H$2-F121,{0;40;50},{"ženy F";"ženy G";"ženy H"}),"ERR"))</f>
        <v>muži A</v>
      </c>
    </row>
    <row r="122" spans="1:8" x14ac:dyDescent="0.2">
      <c r="A122">
        <v>117</v>
      </c>
      <c r="B122" s="13"/>
      <c r="C122" s="40" t="s">
        <v>160</v>
      </c>
      <c r="D122" s="39" t="s">
        <v>161</v>
      </c>
      <c r="E122" s="11" t="s">
        <v>34</v>
      </c>
      <c r="F122" s="11">
        <v>1951</v>
      </c>
      <c r="G122" s="74" t="s">
        <v>7</v>
      </c>
      <c r="H122" s="47" t="str">
        <f>IF(E122="M",LOOKUP($H$2-F122,{0;40;50;60;70},{"muži A";"muži B";"muži C";"muži D";"muži E"}),IF(E122="Ž",LOOKUP($H$2-F122,{0;40;50},{"ženy F";"ženy G";"ženy H"}),"ERR"))</f>
        <v>muži D</v>
      </c>
    </row>
    <row r="123" spans="1:8" x14ac:dyDescent="0.2">
      <c r="A123">
        <v>118</v>
      </c>
      <c r="B123" s="13">
        <v>66</v>
      </c>
      <c r="C123" s="40" t="s">
        <v>233</v>
      </c>
      <c r="D123" s="39" t="s">
        <v>235</v>
      </c>
      <c r="E123" s="11" t="s">
        <v>33</v>
      </c>
      <c r="F123" s="11">
        <v>1977</v>
      </c>
      <c r="G123" s="74" t="s">
        <v>80</v>
      </c>
      <c r="H123" s="47" t="str">
        <f>IF(E123="M",LOOKUP($H$2-F123,{0;40;50;60;70},{"muži A";"muži B";"muži C";"muži D";"muži E"}),IF(E123="Ž",LOOKUP($H$2-F123,{0;40;50},{"ženy F";"ženy G";"ženy H"}),"ERR"))</f>
        <v>ženy G</v>
      </c>
    </row>
    <row r="124" spans="1:8" x14ac:dyDescent="0.2">
      <c r="A124">
        <v>119</v>
      </c>
      <c r="B124" s="13"/>
      <c r="C124" s="40" t="s">
        <v>338</v>
      </c>
      <c r="D124" s="39" t="s">
        <v>340</v>
      </c>
      <c r="E124" s="11" t="s">
        <v>34</v>
      </c>
      <c r="F124" s="11">
        <v>1985</v>
      </c>
      <c r="G124" s="74" t="s">
        <v>7</v>
      </c>
      <c r="H124" s="47" t="str">
        <f>IF(E124="M",LOOKUP($H$2-F124,{0;40;50;60;70},{"muži A";"muži B";"muži C";"muži D";"muži E"}),IF(E124="Ž",LOOKUP($H$2-F124,{0;40;50},{"ženy F";"ženy G";"ženy H"}),"ERR"))</f>
        <v>muži A</v>
      </c>
    </row>
    <row r="125" spans="1:8" x14ac:dyDescent="0.2">
      <c r="A125">
        <v>120</v>
      </c>
      <c r="B125" s="13"/>
      <c r="C125" s="40" t="s">
        <v>332</v>
      </c>
      <c r="D125" s="39" t="s">
        <v>333</v>
      </c>
      <c r="E125" s="11" t="s">
        <v>33</v>
      </c>
      <c r="F125" s="11">
        <v>1988</v>
      </c>
      <c r="G125" s="74" t="s">
        <v>7</v>
      </c>
      <c r="H125" s="47" t="str">
        <f>IF(E125="M",LOOKUP($H$2-F125,{0;40;50;60;70},{"muži A";"muži B";"muži C";"muži D";"muži E"}),IF(E125="Ž",LOOKUP($H$2-F125,{0;40;50},{"ženy F";"ženy G";"ženy H"}),"ERR"))</f>
        <v>ženy F</v>
      </c>
    </row>
    <row r="126" spans="1:8" x14ac:dyDescent="0.2">
      <c r="A126">
        <v>121</v>
      </c>
      <c r="B126" s="13">
        <v>20</v>
      </c>
      <c r="C126" s="40" t="s">
        <v>338</v>
      </c>
      <c r="D126" s="39" t="s">
        <v>341</v>
      </c>
      <c r="E126" s="11" t="s">
        <v>34</v>
      </c>
      <c r="F126" s="11">
        <v>1986</v>
      </c>
      <c r="G126" s="74" t="s">
        <v>7</v>
      </c>
      <c r="H126" s="47" t="str">
        <f>IF(E126="M",LOOKUP($H$2-F126,{0;40;50;60;70},{"muži A";"muži B";"muži C";"muži D";"muži E"}),IF(E126="Ž",LOOKUP($H$2-F126,{0;40;50},{"ženy F";"ženy G";"ženy H"}),"ERR"))</f>
        <v>muži A</v>
      </c>
    </row>
    <row r="127" spans="1:8" x14ac:dyDescent="0.2">
      <c r="A127">
        <v>122</v>
      </c>
      <c r="B127" s="13"/>
      <c r="C127" s="40" t="s">
        <v>479</v>
      </c>
      <c r="D127" s="39" t="s">
        <v>341</v>
      </c>
      <c r="E127" s="11" t="s">
        <v>34</v>
      </c>
      <c r="F127" s="11">
        <v>1988</v>
      </c>
      <c r="G127" s="74" t="s">
        <v>7</v>
      </c>
      <c r="H127" s="47" t="str">
        <f>IF(E127="M",LOOKUP($H$2-F127,{0;40;50;60;70},{"muži A";"muži B";"muži C";"muži D";"muži E"}),IF(E127="Ž",LOOKUP($H$2-F127,{0;40;50},{"ženy F";"ženy G";"ženy H"}),"ERR"))</f>
        <v>muži A</v>
      </c>
    </row>
    <row r="128" spans="1:8" x14ac:dyDescent="0.2">
      <c r="A128">
        <v>123</v>
      </c>
      <c r="B128" s="13"/>
      <c r="C128" s="40" t="s">
        <v>354</v>
      </c>
      <c r="D128" s="39" t="s">
        <v>355</v>
      </c>
      <c r="E128" s="11" t="s">
        <v>33</v>
      </c>
      <c r="F128" s="11">
        <v>1985</v>
      </c>
      <c r="G128" s="74" t="s">
        <v>80</v>
      </c>
      <c r="H128" s="47" t="str">
        <f>IF(E128="M",LOOKUP($H$2-F128,{0;40;50;60;70},{"muži A";"muži B";"muži C";"muži D";"muži E"}),IF(E128="Ž",LOOKUP($H$2-F128,{0;40;50},{"ženy F";"ženy G";"ženy H"}),"ERR"))</f>
        <v>ženy F</v>
      </c>
    </row>
    <row r="129" spans="1:8" x14ac:dyDescent="0.2">
      <c r="A129">
        <v>124</v>
      </c>
      <c r="B129" s="13"/>
      <c r="C129" s="40" t="s">
        <v>338</v>
      </c>
      <c r="D129" s="39" t="s">
        <v>425</v>
      </c>
      <c r="E129" s="11" t="s">
        <v>34</v>
      </c>
      <c r="F129" s="11">
        <v>1983</v>
      </c>
      <c r="G129" s="74" t="s">
        <v>44</v>
      </c>
      <c r="H129" s="47" t="str">
        <f>IF(E129="M",LOOKUP($H$2-F129,{0;40;50;60;70},{"muži A";"muži B";"muži C";"muži D";"muži E"}),IF(E129="Ž",LOOKUP($H$2-F129,{0;40;50},{"ženy F";"ženy G";"ženy H"}),"ERR"))</f>
        <v>muži A</v>
      </c>
    </row>
    <row r="130" spans="1:8" x14ac:dyDescent="0.2">
      <c r="A130">
        <v>125</v>
      </c>
      <c r="B130" s="13">
        <v>55</v>
      </c>
      <c r="C130" s="40" t="s">
        <v>134</v>
      </c>
      <c r="D130" s="39" t="s">
        <v>116</v>
      </c>
      <c r="E130" s="11" t="s">
        <v>34</v>
      </c>
      <c r="F130" s="11">
        <v>1975</v>
      </c>
      <c r="G130" s="74" t="s">
        <v>444</v>
      </c>
      <c r="H130" s="47" t="str">
        <f>IF(E130="M",LOOKUP($H$2-F130,{0;40;50;60;70},{"muži A";"muži B";"muži C";"muži D";"muži E"}),IF(E130="Ž",LOOKUP($H$2-F130,{0;40;50},{"ženy F";"ženy G";"ženy H"}),"ERR"))</f>
        <v>muži B</v>
      </c>
    </row>
    <row r="131" spans="1:8" x14ac:dyDescent="0.2">
      <c r="A131">
        <v>126</v>
      </c>
      <c r="B131" s="13"/>
      <c r="C131" s="40" t="s">
        <v>115</v>
      </c>
      <c r="D131" s="39" t="s">
        <v>116</v>
      </c>
      <c r="E131" s="11" t="s">
        <v>34</v>
      </c>
      <c r="F131" s="11">
        <v>1984</v>
      </c>
      <c r="G131" s="74" t="s">
        <v>6</v>
      </c>
      <c r="H131" s="47" t="str">
        <f>IF(E131="M",LOOKUP($H$2-F131,{0;40;50;60;70},{"muži A";"muži B";"muži C";"muži D";"muži E"}),IF(E131="Ž",LOOKUP($H$2-F131,{0;40;50},{"ženy F";"ženy G";"ženy H"}),"ERR"))</f>
        <v>muži A</v>
      </c>
    </row>
    <row r="132" spans="1:8" x14ac:dyDescent="0.2">
      <c r="A132">
        <v>127</v>
      </c>
      <c r="B132" s="13"/>
      <c r="C132" s="40" t="s">
        <v>238</v>
      </c>
      <c r="D132" s="39" t="s">
        <v>240</v>
      </c>
      <c r="E132" s="11" t="s">
        <v>34</v>
      </c>
      <c r="F132" s="11">
        <v>1965</v>
      </c>
      <c r="G132" s="74" t="s">
        <v>26</v>
      </c>
      <c r="H132" s="47" t="str">
        <f>IF(E132="M",LOOKUP($H$2-F132,{0;40;50;60;70},{"muži A";"muži B";"muži C";"muži D";"muži E"}),IF(E132="Ž",LOOKUP($H$2-F132,{0;40;50},{"ženy F";"ženy G";"ženy H"}),"ERR"))</f>
        <v>muži C</v>
      </c>
    </row>
    <row r="133" spans="1:8" x14ac:dyDescent="0.2">
      <c r="A133">
        <v>128</v>
      </c>
      <c r="B133" s="13"/>
      <c r="C133" s="40" t="s">
        <v>264</v>
      </c>
      <c r="D133" s="39" t="s">
        <v>266</v>
      </c>
      <c r="E133" s="11" t="s">
        <v>34</v>
      </c>
      <c r="F133" s="11">
        <v>1949</v>
      </c>
      <c r="G133" s="74" t="s">
        <v>28</v>
      </c>
      <c r="H133" s="47" t="str">
        <f>IF(E133="M",LOOKUP($H$2-F133,{0;40;50;60;70},{"muži A";"muži B";"muži C";"muži D";"muži E"}),IF(E133="Ž",LOOKUP($H$2-F133,{0;40;50},{"ženy F";"ženy G";"ženy H"}),"ERR"))</f>
        <v>muži D</v>
      </c>
    </row>
    <row r="134" spans="1:8" x14ac:dyDescent="0.2">
      <c r="A134">
        <v>129</v>
      </c>
      <c r="B134" s="13">
        <v>56</v>
      </c>
      <c r="C134" s="40" t="s">
        <v>315</v>
      </c>
      <c r="D134" s="39" t="s">
        <v>316</v>
      </c>
      <c r="E134" s="11" t="s">
        <v>34</v>
      </c>
      <c r="F134" s="11">
        <v>1974</v>
      </c>
      <c r="G134" s="74" t="s">
        <v>55</v>
      </c>
      <c r="H134" s="47" t="str">
        <f>IF(E134="M",LOOKUP($H$2-F134,{0;40;50;60;70},{"muži A";"muži B";"muži C";"muži D";"muži E"}),IF(E134="Ž",LOOKUP($H$2-F134,{0;40;50},{"ženy F";"ženy G";"ženy H"}),"ERR"))</f>
        <v>muži B</v>
      </c>
    </row>
    <row r="135" spans="1:8" x14ac:dyDescent="0.2">
      <c r="A135">
        <v>130</v>
      </c>
      <c r="B135" s="13">
        <v>41</v>
      </c>
      <c r="C135" s="40" t="s">
        <v>146</v>
      </c>
      <c r="D135" s="39" t="s">
        <v>150</v>
      </c>
      <c r="E135" s="11" t="s">
        <v>34</v>
      </c>
      <c r="F135" s="11">
        <v>1980</v>
      </c>
      <c r="G135" s="74" t="s">
        <v>7</v>
      </c>
      <c r="H135" s="47" t="str">
        <f>IF(E135="M",LOOKUP($H$2-F135,{0;40;50;60;70},{"muži A";"muži B";"muži C";"muži D";"muži E"}),IF(E135="Ž",LOOKUP($H$2-F135,{0;40;50},{"ženy F";"ženy G";"ženy H"}),"ERR"))</f>
        <v>muži A</v>
      </c>
    </row>
    <row r="136" spans="1:8" x14ac:dyDescent="0.2">
      <c r="A136">
        <v>131</v>
      </c>
      <c r="B136" s="13"/>
      <c r="C136" s="40" t="s">
        <v>103</v>
      </c>
      <c r="D136" s="39" t="s">
        <v>104</v>
      </c>
      <c r="E136" s="11" t="s">
        <v>34</v>
      </c>
      <c r="F136" s="11">
        <v>1940</v>
      </c>
      <c r="G136" s="74" t="s">
        <v>8</v>
      </c>
      <c r="H136" s="47" t="str">
        <f>IF(E136="M",LOOKUP($H$2-F136,{0;40;50;60;70},{"muži A";"muži B";"muži C";"muži D";"muži E"}),IF(E136="Ž",LOOKUP($H$2-F136,{0;40;50},{"ženy F";"ženy G";"ženy H"}),"ERR"))</f>
        <v>muži E</v>
      </c>
    </row>
    <row r="137" spans="1:8" x14ac:dyDescent="0.2">
      <c r="A137">
        <v>132</v>
      </c>
      <c r="B137" s="13"/>
      <c r="C137" s="40" t="s">
        <v>349</v>
      </c>
      <c r="D137" s="39" t="s">
        <v>351</v>
      </c>
      <c r="E137" s="11" t="s">
        <v>34</v>
      </c>
      <c r="F137" s="11">
        <v>1982</v>
      </c>
      <c r="G137" s="74" t="s">
        <v>7</v>
      </c>
      <c r="H137" s="47" t="str">
        <f>IF(E137="M",LOOKUP($H$2-F137,{0;40;50;60;70},{"muži A";"muži B";"muži C";"muži D";"muži E"}),IF(E137="Ž",LOOKUP($H$2-F137,{0;40;50},{"ženy F";"ženy G";"ženy H"}),"ERR"))</f>
        <v>muži A</v>
      </c>
    </row>
    <row r="138" spans="1:8" x14ac:dyDescent="0.2">
      <c r="A138">
        <v>133</v>
      </c>
      <c r="B138" s="13"/>
      <c r="C138" s="40" t="s">
        <v>238</v>
      </c>
      <c r="D138" s="39" t="s">
        <v>241</v>
      </c>
      <c r="E138" s="11" t="s">
        <v>34</v>
      </c>
      <c r="F138" s="11">
        <v>1981</v>
      </c>
      <c r="G138" s="74" t="s">
        <v>37</v>
      </c>
      <c r="H138" s="47" t="str">
        <f>IF(E138="M",LOOKUP($H$2-F138,{0;40;50;60;70},{"muži A";"muži B";"muži C";"muži D";"muži E"}),IF(E138="Ž",LOOKUP($H$2-F138,{0;40;50},{"ženy F";"ženy G";"ženy H"}),"ERR"))</f>
        <v>muži A</v>
      </c>
    </row>
    <row r="139" spans="1:8" x14ac:dyDescent="0.2">
      <c r="A139">
        <v>134</v>
      </c>
      <c r="B139" s="13"/>
      <c r="C139" s="40" t="s">
        <v>302</v>
      </c>
      <c r="D139" s="39" t="s">
        <v>408</v>
      </c>
      <c r="E139" s="11" t="s">
        <v>34</v>
      </c>
      <c r="F139" s="11">
        <v>1975</v>
      </c>
      <c r="G139" s="74" t="s">
        <v>409</v>
      </c>
      <c r="H139" s="47" t="str">
        <f>IF(E139="M",LOOKUP($H$2-F139,{0;40;50;60;70},{"muži A";"muži B";"muži C";"muži D";"muži E"}),IF(E139="Ž",LOOKUP($H$2-F139,{0;40;50},{"ženy F";"ženy G";"ženy H"}),"ERR"))</f>
        <v>muži B</v>
      </c>
    </row>
    <row r="140" spans="1:8" x14ac:dyDescent="0.2">
      <c r="A140">
        <v>135</v>
      </c>
      <c r="B140" s="13"/>
      <c r="C140" s="40" t="s">
        <v>164</v>
      </c>
      <c r="D140" s="39" t="s">
        <v>165</v>
      </c>
      <c r="E140" s="11" t="s">
        <v>34</v>
      </c>
      <c r="F140" s="11">
        <v>1975</v>
      </c>
      <c r="G140" s="74" t="s">
        <v>7</v>
      </c>
      <c r="H140" s="47" t="str">
        <f>IF(E140="M",LOOKUP($H$2-F140,{0;40;50;60;70},{"muži A";"muži B";"muži C";"muži D";"muži E"}),IF(E140="Ž",LOOKUP($H$2-F140,{0;40;50},{"ženy F";"ženy G";"ženy H"}),"ERR"))</f>
        <v>muži B</v>
      </c>
    </row>
    <row r="141" spans="1:8" x14ac:dyDescent="0.2">
      <c r="A141">
        <v>136</v>
      </c>
      <c r="B141" s="13"/>
      <c r="C141" s="40" t="s">
        <v>129</v>
      </c>
      <c r="D141" s="39" t="s">
        <v>130</v>
      </c>
      <c r="E141" s="11" t="s">
        <v>34</v>
      </c>
      <c r="F141" s="11">
        <v>1978</v>
      </c>
      <c r="G141" s="74" t="s">
        <v>92</v>
      </c>
      <c r="H141" s="47" t="str">
        <f>IF(E141="M",LOOKUP($H$2-F141,{0;40;50;60;70},{"muži A";"muži B";"muži C";"muži D";"muži E"}),IF(E141="Ž",LOOKUP($H$2-F141,{0;40;50},{"ženy F";"ženy G";"ženy H"}),"ERR"))</f>
        <v>muži B</v>
      </c>
    </row>
    <row r="142" spans="1:8" x14ac:dyDescent="0.2">
      <c r="A142">
        <v>137</v>
      </c>
      <c r="B142" s="13"/>
      <c r="C142" s="40" t="s">
        <v>298</v>
      </c>
      <c r="D142" s="39" t="s">
        <v>300</v>
      </c>
      <c r="E142" s="11" t="s">
        <v>33</v>
      </c>
      <c r="F142" s="11">
        <v>1988</v>
      </c>
      <c r="G142" s="74" t="s">
        <v>93</v>
      </c>
      <c r="H142" s="47" t="str">
        <f>IF(E142="M",LOOKUP($H$2-F142,{0;40;50;60;70},{"muži A";"muži B";"muži C";"muži D";"muži E"}),IF(E142="Ž",LOOKUP($H$2-F142,{0;40;50},{"ženy F";"ženy G";"ženy H"}),"ERR"))</f>
        <v>ženy F</v>
      </c>
    </row>
    <row r="143" spans="1:8" x14ac:dyDescent="0.2">
      <c r="A143">
        <v>138</v>
      </c>
      <c r="B143" s="13">
        <v>17</v>
      </c>
      <c r="C143" s="40" t="s">
        <v>127</v>
      </c>
      <c r="D143" s="39" t="s">
        <v>497</v>
      </c>
      <c r="E143" s="11" t="s">
        <v>33</v>
      </c>
      <c r="F143" s="11">
        <v>1975</v>
      </c>
      <c r="G143" s="74" t="s">
        <v>4</v>
      </c>
      <c r="H143" s="47" t="str">
        <f>IF(E143="M",LOOKUP($H$2-F143,{0;40;50;60;70},{"muži A";"muži B";"muži C";"muži D";"muži E"}),IF(E143="Ž",LOOKUP($H$2-F143,{0;40;50},{"ženy F";"ženy G";"ženy H"}),"ERR"))</f>
        <v>ženy G</v>
      </c>
    </row>
    <row r="144" spans="1:8" x14ac:dyDescent="0.2">
      <c r="A144">
        <v>139</v>
      </c>
      <c r="B144" s="13">
        <v>16</v>
      </c>
      <c r="C144" s="40" t="s">
        <v>347</v>
      </c>
      <c r="D144" s="39" t="s">
        <v>497</v>
      </c>
      <c r="E144" s="11" t="s">
        <v>33</v>
      </c>
      <c r="F144" s="11">
        <v>2004</v>
      </c>
      <c r="G144" s="74" t="s">
        <v>4</v>
      </c>
      <c r="H144" s="47" t="str">
        <f>IF(E144="M",LOOKUP($H$2-F144,{0;40;50;60;70},{"muži A";"muži B";"muži C";"muži D";"muži E"}),IF(E144="Ž",LOOKUP($H$2-F144,{0;40;50},{"ženy F";"ženy G";"ženy H"}),"ERR"))</f>
        <v>ženy F</v>
      </c>
    </row>
    <row r="145" spans="1:8" x14ac:dyDescent="0.2">
      <c r="A145">
        <v>140</v>
      </c>
      <c r="B145" s="13">
        <v>130</v>
      </c>
      <c r="C145" s="40" t="s">
        <v>334</v>
      </c>
      <c r="D145" s="39" t="s">
        <v>335</v>
      </c>
      <c r="E145" s="11" t="s">
        <v>34</v>
      </c>
      <c r="F145" s="11">
        <v>2002</v>
      </c>
      <c r="G145" s="74" t="s">
        <v>15</v>
      </c>
      <c r="H145" s="47" t="s">
        <v>438</v>
      </c>
    </row>
    <row r="146" spans="1:8" x14ac:dyDescent="0.2">
      <c r="A146">
        <v>141</v>
      </c>
      <c r="B146" s="13"/>
      <c r="C146" s="40" t="s">
        <v>327</v>
      </c>
      <c r="D146" s="39" t="s">
        <v>459</v>
      </c>
      <c r="E146" s="11" t="s">
        <v>33</v>
      </c>
      <c r="F146" s="11">
        <v>2004</v>
      </c>
      <c r="G146" s="74" t="s">
        <v>15</v>
      </c>
      <c r="H146" s="47" t="str">
        <f>IF(E146="M",LOOKUP($H$2-F146,{0;40;50;60;70},{"muži A";"muži B";"muži C";"muži D";"muži E"}),IF(E146="Ž",LOOKUP($H$2-F146,{0;40;50},{"ženy F";"ženy G";"ženy H"}),"ERR"))</f>
        <v>ženy F</v>
      </c>
    </row>
    <row r="147" spans="1:8" x14ac:dyDescent="0.2">
      <c r="A147">
        <v>142</v>
      </c>
      <c r="B147" s="13"/>
      <c r="C147" s="40" t="s">
        <v>381</v>
      </c>
      <c r="D147" s="39" t="s">
        <v>382</v>
      </c>
      <c r="E147" s="11" t="s">
        <v>34</v>
      </c>
      <c r="F147" s="11">
        <v>1977</v>
      </c>
      <c r="G147" s="74" t="s">
        <v>383</v>
      </c>
      <c r="H147" s="47" t="str">
        <f>IF(E147="M",LOOKUP($H$2-F147,{0;40;50;60;70},{"muži A";"muži B";"muži C";"muži D";"muži E"}),IF(E147="Ž",LOOKUP($H$2-F147,{0;40;50},{"ženy F";"ženy G";"ženy H"}),"ERR"))</f>
        <v>muži B</v>
      </c>
    </row>
    <row r="148" spans="1:8" x14ac:dyDescent="0.2">
      <c r="A148">
        <v>143</v>
      </c>
      <c r="B148" s="13"/>
      <c r="C148" s="40" t="s">
        <v>468</v>
      </c>
      <c r="D148" s="39" t="s">
        <v>469</v>
      </c>
      <c r="E148" s="11" t="s">
        <v>34</v>
      </c>
      <c r="F148" s="11">
        <v>1984</v>
      </c>
      <c r="G148" s="74" t="s">
        <v>17</v>
      </c>
      <c r="H148" s="47" t="str">
        <f>IF(E148="M",LOOKUP($H$2-F148,{0;40;50;60;70},{"muži A";"muži B";"muži C";"muži D";"muži E"}),IF(E148="Ž",LOOKUP($H$2-F148,{0;40;50},{"ženy F";"ženy G";"ženy H"}),"ERR"))</f>
        <v>muži A</v>
      </c>
    </row>
    <row r="149" spans="1:8" x14ac:dyDescent="0.2">
      <c r="A149">
        <v>144</v>
      </c>
      <c r="B149" s="13"/>
      <c r="C149" s="40" t="s">
        <v>107</v>
      </c>
      <c r="D149" s="39" t="s">
        <v>108</v>
      </c>
      <c r="E149" s="11" t="s">
        <v>34</v>
      </c>
      <c r="F149" s="11">
        <v>1975</v>
      </c>
      <c r="G149" s="74" t="s">
        <v>4</v>
      </c>
      <c r="H149" s="47" t="str">
        <f>IF(E149="M",LOOKUP($H$2-F149,{0;40;50;60;70},{"muži A";"muži B";"muži C";"muži D";"muži E"}),IF(E149="Ž",LOOKUP($H$2-F149,{0;40;50},{"ženy F";"ženy G";"ženy H"}),"ERR"))</f>
        <v>muži B</v>
      </c>
    </row>
    <row r="150" spans="1:8" x14ac:dyDescent="0.2">
      <c r="A150">
        <v>145</v>
      </c>
      <c r="B150" s="13"/>
      <c r="C150" s="40" t="s">
        <v>125</v>
      </c>
      <c r="D150" s="39" t="s">
        <v>126</v>
      </c>
      <c r="E150" s="11" t="s">
        <v>33</v>
      </c>
      <c r="F150" s="11">
        <v>2002</v>
      </c>
      <c r="G150" s="74" t="s">
        <v>15</v>
      </c>
      <c r="H150" s="47" t="str">
        <f>IF(E150="M",LOOKUP($H$2-F150,{0;40;50;60;70},{"muži A";"muži B";"muži C";"muži D";"muži E"}),IF(E150="Ž",LOOKUP($H$2-F150,{0;40;50},{"ženy F";"ženy G";"ženy H"}),"ERR"))</f>
        <v>ženy F</v>
      </c>
    </row>
    <row r="151" spans="1:8" x14ac:dyDescent="0.2">
      <c r="A151">
        <v>146</v>
      </c>
      <c r="B151" s="13"/>
      <c r="C151" s="40" t="s">
        <v>127</v>
      </c>
      <c r="D151" s="39" t="s">
        <v>126</v>
      </c>
      <c r="E151" s="11" t="s">
        <v>33</v>
      </c>
      <c r="F151" s="11">
        <v>1975</v>
      </c>
      <c r="G151" s="74" t="s">
        <v>15</v>
      </c>
      <c r="H151" s="47" t="str">
        <f>IF(E151="M",LOOKUP($H$2-F151,{0;40;50;60;70},{"muži A";"muži B";"muži C";"muži D";"muži E"}),IF(E151="Ž",LOOKUP($H$2-F151,{0;40;50},{"ženy F";"ženy G";"ženy H"}),"ERR"))</f>
        <v>ženy G</v>
      </c>
    </row>
    <row r="152" spans="1:8" x14ac:dyDescent="0.2">
      <c r="A152">
        <v>147</v>
      </c>
      <c r="B152" s="13">
        <v>73</v>
      </c>
      <c r="C152" s="40" t="s">
        <v>158</v>
      </c>
      <c r="D152" s="39" t="s">
        <v>159</v>
      </c>
      <c r="E152" s="11" t="s">
        <v>34</v>
      </c>
      <c r="F152" s="11">
        <v>1969</v>
      </c>
      <c r="G152" s="74" t="s">
        <v>12</v>
      </c>
      <c r="H152" s="47" t="str">
        <f>IF(E152="M",LOOKUP($H$2-F152,{0;40;50;60;70},{"muži A";"muži B";"muži C";"muži D";"muži E"}),IF(E152="Ž",LOOKUP($H$2-F152,{0;40;50},{"ženy F";"ženy G";"ženy H"}),"ERR"))</f>
        <v>muži B</v>
      </c>
    </row>
    <row r="153" spans="1:8" x14ac:dyDescent="0.2">
      <c r="A153">
        <v>148</v>
      </c>
      <c r="B153" s="13"/>
      <c r="C153" s="40" t="s">
        <v>187</v>
      </c>
      <c r="D153" s="39" t="s">
        <v>188</v>
      </c>
      <c r="E153" s="11" t="s">
        <v>34</v>
      </c>
      <c r="F153" s="11">
        <v>1971</v>
      </c>
      <c r="G153" s="74" t="s">
        <v>80</v>
      </c>
      <c r="H153" s="47" t="str">
        <f>IF(E153="M",LOOKUP($H$2-F153,{0;40;50;60;70},{"muži A";"muži B";"muži C";"muži D";"muži E"}),IF(E153="Ž",LOOKUP($H$2-F153,{0;40;50},{"ženy F";"ženy G";"ženy H"}),"ERR"))</f>
        <v>muži B</v>
      </c>
    </row>
    <row r="154" spans="1:8" x14ac:dyDescent="0.2">
      <c r="A154">
        <v>149</v>
      </c>
      <c r="B154" s="13"/>
      <c r="C154" s="40" t="s">
        <v>249</v>
      </c>
      <c r="D154" s="39" t="s">
        <v>254</v>
      </c>
      <c r="E154" s="11" t="s">
        <v>34</v>
      </c>
      <c r="F154" s="11">
        <v>1982</v>
      </c>
      <c r="G154" s="74" t="s">
        <v>80</v>
      </c>
      <c r="H154" s="47" t="str">
        <f>IF(E154="M",LOOKUP($H$2-F154,{0;40;50;60;70},{"muži A";"muži B";"muži C";"muži D";"muži E"}),IF(E154="Ž",LOOKUP($H$2-F154,{0;40;50},{"ženy F";"ženy G";"ženy H"}),"ERR"))</f>
        <v>muži A</v>
      </c>
    </row>
    <row r="155" spans="1:8" x14ac:dyDescent="0.2">
      <c r="A155">
        <v>150</v>
      </c>
      <c r="B155" s="13"/>
      <c r="C155" s="40" t="s">
        <v>224</v>
      </c>
      <c r="D155" s="39" t="s">
        <v>225</v>
      </c>
      <c r="E155" s="11" t="s">
        <v>33</v>
      </c>
      <c r="F155" s="11">
        <v>1971</v>
      </c>
      <c r="G155" s="74" t="s">
        <v>15</v>
      </c>
      <c r="H155" s="47" t="str">
        <f>IF(E155="M",LOOKUP($H$2-F155,{0;40;50;60;70},{"muži A";"muži B";"muži C";"muži D";"muži E"}),IF(E155="Ž",LOOKUP($H$2-F155,{0;40;50},{"ženy F";"ženy G";"ženy H"}),"ERR"))</f>
        <v>ženy G</v>
      </c>
    </row>
    <row r="156" spans="1:8" x14ac:dyDescent="0.2">
      <c r="A156">
        <v>151</v>
      </c>
      <c r="B156" s="13">
        <v>38</v>
      </c>
      <c r="C156" s="40" t="s">
        <v>134</v>
      </c>
      <c r="D156" s="39" t="s">
        <v>291</v>
      </c>
      <c r="E156" s="11" t="s">
        <v>34</v>
      </c>
      <c r="F156" s="11">
        <v>1964</v>
      </c>
      <c r="G156" s="74" t="s">
        <v>55</v>
      </c>
      <c r="H156" s="47" t="str">
        <f>IF(E156="M",LOOKUP($H$2-F156,{0;40;50;60;70},{"muži A";"muži B";"muži C";"muži D";"muži E"}),IF(E156="Ž",LOOKUP($H$2-F156,{0;40;50},{"ženy F";"ženy G";"ženy H"}),"ERR"))</f>
        <v>muži C</v>
      </c>
    </row>
    <row r="157" spans="1:8" x14ac:dyDescent="0.2">
      <c r="A157">
        <v>152</v>
      </c>
      <c r="B157" s="13"/>
      <c r="C157" s="40" t="s">
        <v>274</v>
      </c>
      <c r="D157" s="39" t="s">
        <v>291</v>
      </c>
      <c r="E157" s="11" t="s">
        <v>34</v>
      </c>
      <c r="F157" s="11">
        <v>1992</v>
      </c>
      <c r="G157" s="74"/>
      <c r="H157" s="47" t="str">
        <f>IF(E157="M",LOOKUP($H$2-F157,{0;40;50;60;70},{"muži A";"muži B";"muži C";"muži D";"muži E"}),IF(E157="Ž",LOOKUP($H$2-F157,{0;40;50},{"ženy F";"ženy G";"ženy H"}),"ERR"))</f>
        <v>muži A</v>
      </c>
    </row>
    <row r="158" spans="1:8" x14ac:dyDescent="0.2">
      <c r="A158">
        <v>153</v>
      </c>
      <c r="B158" s="13">
        <v>62</v>
      </c>
      <c r="C158" s="40" t="s">
        <v>154</v>
      </c>
      <c r="D158" s="39" t="s">
        <v>155</v>
      </c>
      <c r="E158" s="11" t="s">
        <v>33</v>
      </c>
      <c r="F158" s="11">
        <v>1990</v>
      </c>
      <c r="G158" s="74" t="s">
        <v>7</v>
      </c>
      <c r="H158" s="47" t="str">
        <f>IF(E158="M",LOOKUP($H$2-F158,{0;40;50;60;70},{"muži A";"muži B";"muži C";"muži D";"muži E"}),IF(E158="Ž",LOOKUP($H$2-F158,{0;40;50},{"ženy F";"ženy G";"ženy H"}),"ERR"))</f>
        <v>ženy F</v>
      </c>
    </row>
    <row r="159" spans="1:8" x14ac:dyDescent="0.2">
      <c r="A159">
        <v>154</v>
      </c>
      <c r="B159" s="13"/>
      <c r="C159" s="40" t="s">
        <v>134</v>
      </c>
      <c r="D159" s="39" t="s">
        <v>461</v>
      </c>
      <c r="E159" s="11" t="s">
        <v>34</v>
      </c>
      <c r="F159" s="11">
        <v>1978</v>
      </c>
      <c r="G159" s="74" t="s">
        <v>462</v>
      </c>
      <c r="H159" s="47" t="str">
        <f>IF(E159="M",LOOKUP($H$2-F159,{0;40;50;60;70},{"muži A";"muži B";"muži C";"muži D";"muži E"}),IF(E159="Ž",LOOKUP($H$2-F159,{0;40;50},{"ženy F";"ženy G";"ženy H"}),"ERR"))</f>
        <v>muži B</v>
      </c>
    </row>
    <row r="160" spans="1:8" x14ac:dyDescent="0.2">
      <c r="A160">
        <v>155</v>
      </c>
      <c r="B160" s="13"/>
      <c r="C160" s="40" t="s">
        <v>164</v>
      </c>
      <c r="D160" s="39" t="s">
        <v>166</v>
      </c>
      <c r="E160" s="11" t="s">
        <v>34</v>
      </c>
      <c r="F160" s="11">
        <v>1935</v>
      </c>
      <c r="G160" s="74" t="s">
        <v>74</v>
      </c>
      <c r="H160" s="47" t="str">
        <f>IF(E160="M",LOOKUP($H$2-F160,{0;40;50;60;70},{"muži A";"muži B";"muži C";"muži D";"muži E"}),IF(E160="Ž",LOOKUP($H$2-F160,{0;40;50},{"ženy F";"ženy G";"ženy H"}),"ERR"))</f>
        <v>muži E</v>
      </c>
    </row>
    <row r="161" spans="1:8" x14ac:dyDescent="0.2">
      <c r="A161">
        <v>156</v>
      </c>
      <c r="B161" s="13"/>
      <c r="C161" s="40" t="s">
        <v>249</v>
      </c>
      <c r="D161" s="39" t="s">
        <v>404</v>
      </c>
      <c r="E161" s="11" t="s">
        <v>34</v>
      </c>
      <c r="F161" s="11">
        <v>2001</v>
      </c>
      <c r="G161" s="74"/>
      <c r="H161" s="47" t="str">
        <f>IF(E161="M",LOOKUP($H$2-F161,{0;40;50;60;70},{"muži A";"muži B";"muži C";"muži D";"muži E"}),IF(E161="Ž",LOOKUP($H$2-F161,{0;40;50},{"ženy F";"ženy G";"ženy H"}),"ERR"))</f>
        <v>muži A</v>
      </c>
    </row>
    <row r="162" spans="1:8" x14ac:dyDescent="0.2">
      <c r="A162">
        <v>157</v>
      </c>
      <c r="B162" s="13"/>
      <c r="C162" s="40" t="s">
        <v>274</v>
      </c>
      <c r="D162" s="39" t="s">
        <v>421</v>
      </c>
      <c r="E162" s="11" t="s">
        <v>34</v>
      </c>
      <c r="F162" s="11">
        <v>1998</v>
      </c>
      <c r="G162" s="74"/>
      <c r="H162" s="47" t="str">
        <f>IF(E162="M",LOOKUP($H$2-F162,{0;40;50;60;70},{"muži A";"muži B";"muži C";"muži D";"muži E"}),IF(E162="Ž",LOOKUP($H$2-F162,{0;40;50},{"ženy F";"ženy G";"ženy H"}),"ERR"))</f>
        <v>muži A</v>
      </c>
    </row>
    <row r="163" spans="1:8" x14ac:dyDescent="0.2">
      <c r="A163">
        <v>158</v>
      </c>
      <c r="B163" s="13"/>
      <c r="C163" s="40" t="s">
        <v>238</v>
      </c>
      <c r="D163" s="39" t="s">
        <v>242</v>
      </c>
      <c r="E163" s="11" t="s">
        <v>34</v>
      </c>
      <c r="F163" s="11">
        <v>1967</v>
      </c>
      <c r="G163" s="74" t="s">
        <v>6</v>
      </c>
      <c r="H163" s="47" t="str">
        <f>IF(E163="M",LOOKUP($H$2-F163,{0;40;50;60;70},{"muži A";"muži B";"muži C";"muži D";"muži E"}),IF(E163="Ž",LOOKUP($H$2-F163,{0;40;50},{"ženy F";"ženy G";"ženy H"}),"ERR"))</f>
        <v>muži C</v>
      </c>
    </row>
    <row r="164" spans="1:8" x14ac:dyDescent="0.2">
      <c r="A164">
        <v>159</v>
      </c>
      <c r="B164" s="13"/>
      <c r="C164" s="40" t="s">
        <v>154</v>
      </c>
      <c r="D164" s="39" t="s">
        <v>156</v>
      </c>
      <c r="E164" s="11" t="s">
        <v>33</v>
      </c>
      <c r="F164" s="11">
        <v>1966</v>
      </c>
      <c r="G164" s="74" t="s">
        <v>7</v>
      </c>
      <c r="H164" s="47" t="str">
        <f>IF(E164="M",LOOKUP($H$2-F164,{0;40;50;60;70},{"muži A";"muži B";"muži C";"muži D";"muži E"}),IF(E164="Ž",LOOKUP($H$2-F164,{0;40;50},{"ženy F";"ženy G";"ženy H"}),"ERR"))</f>
        <v>ženy H</v>
      </c>
    </row>
    <row r="165" spans="1:8" x14ac:dyDescent="0.2">
      <c r="A165">
        <v>160</v>
      </c>
      <c r="B165" s="13"/>
      <c r="C165" s="40" t="s">
        <v>164</v>
      </c>
      <c r="D165" s="39" t="s">
        <v>167</v>
      </c>
      <c r="E165" s="11" t="s">
        <v>34</v>
      </c>
      <c r="F165" s="11">
        <v>1958</v>
      </c>
      <c r="G165" s="74" t="s">
        <v>17</v>
      </c>
      <c r="H165" s="47" t="str">
        <f>IF(E165="M",LOOKUP($H$2-F165,{0;40;50;60;70},{"muži A";"muži B";"muži C";"muži D";"muži E"}),IF(E165="Ž",LOOKUP($H$2-F165,{0;40;50},{"ženy F";"ženy G";"ženy H"}),"ERR"))</f>
        <v>muži D</v>
      </c>
    </row>
    <row r="166" spans="1:8" x14ac:dyDescent="0.2">
      <c r="A166">
        <v>161</v>
      </c>
      <c r="B166" s="13">
        <v>1</v>
      </c>
      <c r="C166" s="40" t="s">
        <v>173</v>
      </c>
      <c r="D166" s="39" t="s">
        <v>181</v>
      </c>
      <c r="E166" s="11" t="s">
        <v>34</v>
      </c>
      <c r="F166" s="11">
        <v>1947</v>
      </c>
      <c r="G166" s="74" t="s">
        <v>7</v>
      </c>
      <c r="H166" s="47" t="str">
        <f>IF(E166="M",LOOKUP($H$2-F166,{0;40;50;60;70},{"muži A";"muži B";"muži C";"muži D";"muži E"}),IF(E166="Ž",LOOKUP($H$2-F166,{0;40;50},{"ženy F";"ženy G";"ženy H"}),"ERR"))</f>
        <v>muži E</v>
      </c>
    </row>
    <row r="167" spans="1:8" x14ac:dyDescent="0.2">
      <c r="A167">
        <v>162</v>
      </c>
      <c r="B167" s="13"/>
      <c r="C167" s="40" t="s">
        <v>487</v>
      </c>
      <c r="D167" s="39" t="s">
        <v>488</v>
      </c>
      <c r="E167" s="11" t="s">
        <v>34</v>
      </c>
      <c r="F167" s="11">
        <v>1982</v>
      </c>
      <c r="G167" s="74" t="s">
        <v>6</v>
      </c>
      <c r="H167" s="47" t="str">
        <f>IF(E167="M",LOOKUP($H$2-F167,{0;40;50;60;70},{"muži A";"muži B";"muži C";"muži D";"muži E"}),IF(E167="Ž",LOOKUP($H$2-F167,{0;40;50},{"ženy F";"ženy G";"ženy H"}),"ERR"))</f>
        <v>muži A</v>
      </c>
    </row>
    <row r="168" spans="1:8" x14ac:dyDescent="0.2">
      <c r="A168">
        <v>163</v>
      </c>
      <c r="B168" s="13"/>
      <c r="C168" s="40" t="s">
        <v>267</v>
      </c>
      <c r="D168" s="39" t="s">
        <v>268</v>
      </c>
      <c r="E168" s="11" t="s">
        <v>33</v>
      </c>
      <c r="F168" s="11">
        <v>1987</v>
      </c>
      <c r="G168" s="74" t="s">
        <v>37</v>
      </c>
      <c r="H168" s="47" t="str">
        <f>IF(E168="M",LOOKUP($H$2-F168,{0;40;50;60;70},{"muži A";"muži B";"muži C";"muži D";"muži E"}),IF(E168="Ž",LOOKUP($H$2-F168,{0;40;50},{"ženy F";"ženy G";"ženy H"}),"ERR"))</f>
        <v>ženy F</v>
      </c>
    </row>
    <row r="169" spans="1:8" x14ac:dyDescent="0.2">
      <c r="A169">
        <v>164</v>
      </c>
      <c r="B169" s="13"/>
      <c r="C169" s="40" t="s">
        <v>119</v>
      </c>
      <c r="D169" s="39" t="s">
        <v>120</v>
      </c>
      <c r="E169" s="11" t="s">
        <v>34</v>
      </c>
      <c r="F169" s="11">
        <v>1970</v>
      </c>
      <c r="G169" s="74" t="s">
        <v>38</v>
      </c>
      <c r="H169" s="47" t="str">
        <f>IF(E169="M",LOOKUP($H$2-F169,{0;40;50;60;70},{"muži A";"muži B";"muži C";"muži D";"muži E"}),IF(E169="Ž",LOOKUP($H$2-F169,{0;40;50},{"ženy F";"ženy G";"ženy H"}),"ERR"))</f>
        <v>muži B</v>
      </c>
    </row>
    <row r="170" spans="1:8" x14ac:dyDescent="0.2">
      <c r="A170">
        <v>165</v>
      </c>
      <c r="B170" s="13">
        <v>2</v>
      </c>
      <c r="C170" s="40" t="s">
        <v>236</v>
      </c>
      <c r="D170" s="39" t="s">
        <v>237</v>
      </c>
      <c r="E170" s="11" t="s">
        <v>33</v>
      </c>
      <c r="F170" s="11">
        <v>1973</v>
      </c>
      <c r="G170" s="74" t="s">
        <v>7</v>
      </c>
      <c r="H170" s="47" t="str">
        <f>IF(E170="M",LOOKUP($H$2-F170,{0;40;50;60;70},{"muži A";"muži B";"muži C";"muži D";"muži E"}),IF(E170="Ž",LOOKUP($H$2-F170,{0;40;50},{"ženy F";"ženy G";"ženy H"}),"ERR"))</f>
        <v>ženy G</v>
      </c>
    </row>
    <row r="171" spans="1:8" x14ac:dyDescent="0.2">
      <c r="A171">
        <v>166</v>
      </c>
      <c r="B171" s="13"/>
      <c r="C171" s="40" t="s">
        <v>173</v>
      </c>
      <c r="D171" s="39" t="s">
        <v>437</v>
      </c>
      <c r="E171" s="11" t="s">
        <v>34</v>
      </c>
      <c r="F171" s="11">
        <v>1956</v>
      </c>
      <c r="G171" s="74" t="s">
        <v>7</v>
      </c>
      <c r="H171" s="47" t="str">
        <f>IF(E171="M",LOOKUP($H$2-F171,{0;40;50;60;70},{"muži A";"muži B";"muži C";"muži D";"muži E"}),IF(E171="Ž",LOOKUP($H$2-F171,{0;40;50},{"ženy F";"ženy G";"ženy H"}),"ERR"))</f>
        <v>muži D</v>
      </c>
    </row>
    <row r="172" spans="1:8" x14ac:dyDescent="0.2">
      <c r="A172">
        <v>167</v>
      </c>
      <c r="B172" s="13">
        <v>28</v>
      </c>
      <c r="C172" s="40" t="s">
        <v>391</v>
      </c>
      <c r="D172" s="39" t="s">
        <v>390</v>
      </c>
      <c r="E172" s="11" t="s">
        <v>34</v>
      </c>
      <c r="F172" s="11">
        <v>2001</v>
      </c>
      <c r="G172" s="74" t="s">
        <v>4</v>
      </c>
      <c r="H172" s="47" t="s">
        <v>438</v>
      </c>
    </row>
    <row r="173" spans="1:8" x14ac:dyDescent="0.2">
      <c r="A173">
        <v>168</v>
      </c>
      <c r="B173" s="13"/>
      <c r="C173" s="40" t="s">
        <v>134</v>
      </c>
      <c r="D173" s="39" t="s">
        <v>292</v>
      </c>
      <c r="E173" s="11" t="s">
        <v>34</v>
      </c>
      <c r="F173" s="11">
        <v>1994</v>
      </c>
      <c r="G173" s="74" t="s">
        <v>7</v>
      </c>
      <c r="H173" s="47" t="str">
        <f>IF(E173="M",LOOKUP($H$2-F173,{0;40;50;60;70},{"muži A";"muži B";"muži C";"muži D";"muži E"}),IF(E173="Ž",LOOKUP($H$2-F173,{0;40;50},{"ženy F";"ženy G";"ženy H"}),"ERR"))</f>
        <v>muži A</v>
      </c>
    </row>
    <row r="174" spans="1:8" x14ac:dyDescent="0.2">
      <c r="A174">
        <v>169</v>
      </c>
      <c r="B174" s="13"/>
      <c r="C174" s="40" t="s">
        <v>357</v>
      </c>
      <c r="D174" s="39" t="s">
        <v>358</v>
      </c>
      <c r="E174" s="11" t="s">
        <v>34</v>
      </c>
      <c r="F174" s="11">
        <v>1975</v>
      </c>
      <c r="G174" s="74" t="s">
        <v>22</v>
      </c>
      <c r="H174" s="47" t="str">
        <f>IF(E174="M",LOOKUP($H$2-F174,{0;40;50;60;70},{"muži A";"muži B";"muži C";"muži D";"muži E"}),IF(E174="Ž",LOOKUP($H$2-F174,{0;40;50},{"ženy F";"ženy G";"ženy H"}),"ERR"))</f>
        <v>muži B</v>
      </c>
    </row>
    <row r="175" spans="1:8" x14ac:dyDescent="0.2">
      <c r="A175">
        <v>170</v>
      </c>
      <c r="B175" s="13"/>
      <c r="C175" s="40" t="s">
        <v>360</v>
      </c>
      <c r="D175" s="39" t="s">
        <v>358</v>
      </c>
      <c r="E175" s="11" t="s">
        <v>34</v>
      </c>
      <c r="F175" s="11">
        <v>1975</v>
      </c>
      <c r="G175" s="74" t="s">
        <v>22</v>
      </c>
      <c r="H175" s="47" t="str">
        <f>IF(E175="M",LOOKUP($H$2-F175,{0;40;50;60;70},{"muži A";"muži B";"muži C";"muži D";"muži E"}),IF(E175="Ž",LOOKUP($H$2-F175,{0;40;50},{"ženy F";"ženy G";"ženy H"}),"ERR"))</f>
        <v>muži B</v>
      </c>
    </row>
    <row r="176" spans="1:8" x14ac:dyDescent="0.2">
      <c r="A176">
        <v>171</v>
      </c>
      <c r="B176" s="13"/>
      <c r="C176" s="40" t="s">
        <v>306</v>
      </c>
      <c r="D176" s="39" t="s">
        <v>307</v>
      </c>
      <c r="E176" s="11" t="s">
        <v>34</v>
      </c>
      <c r="F176" s="11">
        <v>1975</v>
      </c>
      <c r="G176" s="74" t="s">
        <v>23</v>
      </c>
      <c r="H176" s="47" t="str">
        <f>IF(E176="M",LOOKUP($H$2-F176,{0;40;50;60;70},{"muži A";"muži B";"muži C";"muži D";"muži E"}),IF(E176="Ž",LOOKUP($H$2-F176,{0;40;50},{"ženy F";"ženy G";"ženy H"}),"ERR"))</f>
        <v>muži B</v>
      </c>
    </row>
    <row r="177" spans="1:8" x14ac:dyDescent="0.2">
      <c r="A177">
        <v>172</v>
      </c>
      <c r="B177" s="13">
        <v>33</v>
      </c>
      <c r="C177" s="40" t="s">
        <v>173</v>
      </c>
      <c r="D177" s="39" t="s">
        <v>182</v>
      </c>
      <c r="E177" s="11" t="s">
        <v>34</v>
      </c>
      <c r="F177" s="11">
        <v>1982</v>
      </c>
      <c r="G177" s="74" t="s">
        <v>7</v>
      </c>
      <c r="H177" s="47" t="str">
        <f>IF(E177="M",LOOKUP($H$2-F177,{0;40;50;60;70},{"muži A";"muži B";"muži C";"muži D";"muži E"}),IF(E177="Ž",LOOKUP($H$2-F177,{0;40;50},{"ženy F";"ženy G";"ženy H"}),"ERR"))</f>
        <v>muži A</v>
      </c>
    </row>
    <row r="178" spans="1:8" x14ac:dyDescent="0.2">
      <c r="A178">
        <v>173</v>
      </c>
      <c r="B178" s="13"/>
      <c r="C178" s="40" t="s">
        <v>338</v>
      </c>
      <c r="D178" s="39" t="s">
        <v>432</v>
      </c>
      <c r="E178" s="11" t="s">
        <v>34</v>
      </c>
      <c r="F178" s="11">
        <v>1994</v>
      </c>
      <c r="G178" s="74" t="s">
        <v>57</v>
      </c>
      <c r="H178" s="47" t="str">
        <f>IF(E178="M",LOOKUP($H$2-F178,{0;40;50;60;70},{"muži A";"muži B";"muži C";"muži D";"muži E"}),IF(E178="Ž",LOOKUP($H$2-F178,{0;40;50},{"ženy F";"ženy G";"ženy H"}),"ERR"))</f>
        <v>muži A</v>
      </c>
    </row>
    <row r="179" spans="1:8" x14ac:dyDescent="0.2">
      <c r="A179">
        <v>174</v>
      </c>
      <c r="B179" s="13"/>
      <c r="C179" s="40" t="s">
        <v>249</v>
      </c>
      <c r="D179" s="39" t="s">
        <v>255</v>
      </c>
      <c r="E179" s="11" t="s">
        <v>34</v>
      </c>
      <c r="F179" s="11">
        <v>1986</v>
      </c>
      <c r="G179" s="74" t="s">
        <v>6</v>
      </c>
      <c r="H179" s="47" t="str">
        <f>IF(E179="M",LOOKUP($H$2-F179,{0;40;50;60;70},{"muži A";"muži B";"muži C";"muži D";"muži E"}),IF(E179="Ž",LOOKUP($H$2-F179,{0;40;50},{"ženy F";"ženy G";"ženy H"}),"ERR"))</f>
        <v>muži A</v>
      </c>
    </row>
    <row r="180" spans="1:8" x14ac:dyDescent="0.2">
      <c r="A180">
        <v>175</v>
      </c>
      <c r="B180" s="13"/>
      <c r="C180" s="40" t="s">
        <v>306</v>
      </c>
      <c r="D180" s="39" t="s">
        <v>308</v>
      </c>
      <c r="E180" s="11" t="s">
        <v>34</v>
      </c>
      <c r="F180" s="11">
        <v>1982</v>
      </c>
      <c r="G180" s="74" t="s">
        <v>21</v>
      </c>
      <c r="H180" s="47" t="str">
        <f>IF(E180="M",LOOKUP($H$2-F180,{0;40;50;60;70},{"muži A";"muži B";"muži C";"muži D";"muži E"}),IF(E180="Ž",LOOKUP($H$2-F180,{0;40;50},{"ženy F";"ženy G";"ženy H"}),"ERR"))</f>
        <v>muži A</v>
      </c>
    </row>
    <row r="181" spans="1:8" x14ac:dyDescent="0.2">
      <c r="A181">
        <v>176</v>
      </c>
      <c r="B181" s="13">
        <v>79</v>
      </c>
      <c r="C181" s="40" t="s">
        <v>173</v>
      </c>
      <c r="D181" s="39" t="s">
        <v>183</v>
      </c>
      <c r="E181" s="11" t="s">
        <v>34</v>
      </c>
      <c r="F181" s="11">
        <v>1975</v>
      </c>
      <c r="G181" s="74" t="s">
        <v>58</v>
      </c>
      <c r="H181" s="47" t="str">
        <f>IF(E181="M",LOOKUP($H$2-F181,{0;40;50;60;70},{"muži A";"muži B";"muži C";"muži D";"muži E"}),IF(E181="Ž",LOOKUP($H$2-F181,{0;40;50},{"ženy F";"ženy G";"ženy H"}),"ERR"))</f>
        <v>muži B</v>
      </c>
    </row>
    <row r="182" spans="1:8" x14ac:dyDescent="0.2">
      <c r="A182">
        <v>177</v>
      </c>
      <c r="B182" s="13"/>
      <c r="C182" s="40" t="s">
        <v>285</v>
      </c>
      <c r="D182" s="39" t="s">
        <v>288</v>
      </c>
      <c r="E182" s="11" t="s">
        <v>33</v>
      </c>
      <c r="F182" s="11">
        <v>1969</v>
      </c>
      <c r="G182" s="74" t="s">
        <v>41</v>
      </c>
      <c r="H182" s="47" t="str">
        <f>IF(E182="M",LOOKUP($H$2-F182,{0;40;50;60;70},{"muži A";"muži B";"muži C";"muži D";"muži E"}),IF(E182="Ž",LOOKUP($H$2-F182,{0;40;50},{"ženy F";"ženy G";"ženy H"}),"ERR"))</f>
        <v>ženy G</v>
      </c>
    </row>
    <row r="183" spans="1:8" x14ac:dyDescent="0.2">
      <c r="A183">
        <v>178</v>
      </c>
      <c r="B183" s="13"/>
      <c r="C183" s="40" t="s">
        <v>347</v>
      </c>
      <c r="D183" s="39" t="s">
        <v>288</v>
      </c>
      <c r="E183" s="11" t="s">
        <v>33</v>
      </c>
      <c r="F183" s="11">
        <v>1989</v>
      </c>
      <c r="G183" s="74"/>
      <c r="H183" s="47" t="str">
        <f>IF(E183="M",LOOKUP($H$2-F183,{0;40;50;60;70},{"muži A";"muži B";"muži C";"muži D";"muži E"}),IF(E183="Ž",LOOKUP($H$2-F183,{0;40;50},{"ženy F";"ženy G";"ženy H"}),"ERR"))</f>
        <v>ženy F</v>
      </c>
    </row>
    <row r="184" spans="1:8" x14ac:dyDescent="0.2">
      <c r="A184">
        <v>179</v>
      </c>
      <c r="B184" s="13"/>
      <c r="C184" s="40" t="s">
        <v>133</v>
      </c>
      <c r="D184" s="39" t="s">
        <v>134</v>
      </c>
      <c r="E184" s="11" t="s">
        <v>34</v>
      </c>
      <c r="F184" s="11">
        <v>1956</v>
      </c>
      <c r="G184" s="74" t="s">
        <v>53</v>
      </c>
      <c r="H184" s="47" t="str">
        <f>IF(E184="M",LOOKUP($H$2-F184,{0;40;50;60;70},{"muži A";"muži B";"muži C";"muži D";"muži E"}),IF(E184="Ž",LOOKUP($H$2-F184,{0;40;50},{"ženy F";"ženy G";"ženy H"}),"ERR"))</f>
        <v>muži D</v>
      </c>
    </row>
    <row r="185" spans="1:8" x14ac:dyDescent="0.2">
      <c r="A185">
        <v>180</v>
      </c>
      <c r="B185" s="13"/>
      <c r="C185" s="40" t="s">
        <v>365</v>
      </c>
      <c r="D185" s="39" t="s">
        <v>367</v>
      </c>
      <c r="E185" s="11" t="s">
        <v>33</v>
      </c>
      <c r="F185" s="11">
        <v>1970</v>
      </c>
      <c r="G185" s="74" t="s">
        <v>80</v>
      </c>
      <c r="H185" s="47" t="str">
        <f>IF(E185="M",LOOKUP($H$2-F185,{0;40;50;60;70},{"muži A";"muži B";"muži C";"muži D";"muži E"}),IF(E185="Ž",LOOKUP($H$2-F185,{0;40;50},{"ženy F";"ženy G";"ženy H"}),"ERR"))</f>
        <v>ženy G</v>
      </c>
    </row>
    <row r="186" spans="1:8" x14ac:dyDescent="0.2">
      <c r="A186">
        <v>181</v>
      </c>
      <c r="B186" s="13"/>
      <c r="C186" s="40" t="s">
        <v>108</v>
      </c>
      <c r="D186" s="39" t="s">
        <v>227</v>
      </c>
      <c r="E186" s="11" t="s">
        <v>34</v>
      </c>
      <c r="F186" s="11">
        <v>1969</v>
      </c>
      <c r="G186" s="74" t="s">
        <v>15</v>
      </c>
      <c r="H186" s="47" t="str">
        <f>IF(E186="M",LOOKUP($H$2-F186,{0;40;50;60;70},{"muži A";"muži B";"muži C";"muži D";"muži E"}),IF(E186="Ž",LOOKUP($H$2-F186,{0;40;50},{"ženy F";"ženy G";"ženy H"}),"ERR"))</f>
        <v>muži B</v>
      </c>
    </row>
    <row r="187" spans="1:8" x14ac:dyDescent="0.2">
      <c r="A187">
        <v>182</v>
      </c>
      <c r="B187" s="13">
        <v>51</v>
      </c>
      <c r="C187" s="40" t="s">
        <v>191</v>
      </c>
      <c r="D187" s="39" t="s">
        <v>193</v>
      </c>
      <c r="E187" s="11" t="s">
        <v>34</v>
      </c>
      <c r="F187" s="11">
        <v>1949</v>
      </c>
      <c r="G187" s="74" t="s">
        <v>91</v>
      </c>
      <c r="H187" s="47" t="str">
        <f>IF(E187="M",LOOKUP($H$2-F187,{0;40;50;60;70},{"muži A";"muži B";"muži C";"muži D";"muži E"}),IF(E187="Ž",LOOKUP($H$2-F187,{0;40;50},{"ženy F";"ženy G";"ženy H"}),"ERR"))</f>
        <v>muži D</v>
      </c>
    </row>
    <row r="188" spans="1:8" x14ac:dyDescent="0.2">
      <c r="A188">
        <v>183</v>
      </c>
      <c r="B188" s="13">
        <v>13</v>
      </c>
      <c r="C188" s="40" t="s">
        <v>338</v>
      </c>
      <c r="D188" s="39" t="s">
        <v>342</v>
      </c>
      <c r="E188" s="11" t="s">
        <v>34</v>
      </c>
      <c r="F188" s="11">
        <v>1959</v>
      </c>
      <c r="G188" s="74" t="s">
        <v>7</v>
      </c>
      <c r="H188" s="47" t="str">
        <f>IF(E188="M",LOOKUP($H$2-F188,{0;40;50;60;70},{"muži A";"muži B";"muži C";"muži D";"muži E"}),IF(E188="Ž",LOOKUP($H$2-F188,{0;40;50},{"ženy F";"ženy G";"ženy H"}),"ERR"))</f>
        <v>muži C</v>
      </c>
    </row>
    <row r="189" spans="1:8" x14ac:dyDescent="0.2">
      <c r="A189">
        <v>184</v>
      </c>
      <c r="B189" s="13">
        <v>14</v>
      </c>
      <c r="C189" s="40" t="s">
        <v>214</v>
      </c>
      <c r="D189" s="39" t="s">
        <v>215</v>
      </c>
      <c r="E189" s="11" t="s">
        <v>33</v>
      </c>
      <c r="F189" s="11">
        <v>1966</v>
      </c>
      <c r="G189" s="74" t="s">
        <v>7</v>
      </c>
      <c r="H189" s="47" t="str">
        <f>IF(E189="M",LOOKUP($H$2-F189,{0;40;50;60;70},{"muži A";"muži B";"muži C";"muži D";"muži E"}),IF(E189="Ž",LOOKUP($H$2-F189,{0;40;50},{"ženy F";"ženy G";"ženy H"}),"ERR"))</f>
        <v>ženy H</v>
      </c>
    </row>
    <row r="190" spans="1:8" x14ac:dyDescent="0.2">
      <c r="A190">
        <v>185</v>
      </c>
      <c r="B190" s="13">
        <v>68</v>
      </c>
      <c r="C190" s="40" t="s">
        <v>402</v>
      </c>
      <c r="D190" s="39" t="s">
        <v>401</v>
      </c>
      <c r="E190" s="11" t="s">
        <v>33</v>
      </c>
      <c r="F190" s="11">
        <v>1974</v>
      </c>
      <c r="G190" s="74" t="s">
        <v>73</v>
      </c>
      <c r="H190" s="47" t="str">
        <f>IF(E190="M",LOOKUP($H$2-F190,{0;40;50;60;70},{"muži A";"muži B";"muži C";"muži D";"muži E"}),IF(E190="Ž",LOOKUP($H$2-F190,{0;40;50},{"ženy F";"ženy G";"ženy H"}),"ERR"))</f>
        <v>ženy G</v>
      </c>
    </row>
    <row r="191" spans="1:8" x14ac:dyDescent="0.2">
      <c r="A191">
        <v>186</v>
      </c>
      <c r="B191" s="13"/>
      <c r="C191" s="40" t="s">
        <v>238</v>
      </c>
      <c r="D191" s="39" t="s">
        <v>243</v>
      </c>
      <c r="E191" s="11" t="s">
        <v>34</v>
      </c>
      <c r="F191" s="11">
        <v>1988</v>
      </c>
      <c r="G191" s="74" t="s">
        <v>11</v>
      </c>
      <c r="H191" s="47" t="str">
        <f>IF(E191="M",LOOKUP($H$2-F191,{0;40;50;60;70},{"muži A";"muži B";"muži C";"muži D";"muži E"}),IF(E191="Ž",LOOKUP($H$2-F191,{0;40;50},{"ženy F";"ženy G";"ženy H"}),"ERR"))</f>
        <v>muži A</v>
      </c>
    </row>
    <row r="192" spans="1:8" x14ac:dyDescent="0.2">
      <c r="A192">
        <v>187</v>
      </c>
      <c r="B192" s="13"/>
      <c r="C192" s="40" t="s">
        <v>208</v>
      </c>
      <c r="D192" s="39" t="s">
        <v>209</v>
      </c>
      <c r="E192" s="11" t="s">
        <v>33</v>
      </c>
      <c r="F192" s="11">
        <v>1969</v>
      </c>
      <c r="G192" s="74" t="s">
        <v>7</v>
      </c>
      <c r="H192" s="47" t="str">
        <f>IF(E192="M",LOOKUP($H$2-F192,{0;40;50;60;70},{"muži A";"muži B";"muži C";"muži D";"muži E"}),IF(E192="Ž",LOOKUP($H$2-F192,{0;40;50},{"ženy F";"ženy G";"ženy H"}),"ERR"))</f>
        <v>ženy G</v>
      </c>
    </row>
    <row r="193" spans="1:8" x14ac:dyDescent="0.2">
      <c r="A193">
        <v>188</v>
      </c>
      <c r="B193" s="13">
        <v>70</v>
      </c>
      <c r="C193" s="40" t="s">
        <v>302</v>
      </c>
      <c r="D193" s="39" t="s">
        <v>305</v>
      </c>
      <c r="E193" s="11" t="s">
        <v>34</v>
      </c>
      <c r="F193" s="11">
        <v>1979</v>
      </c>
      <c r="G193" s="74" t="s">
        <v>48</v>
      </c>
      <c r="H193" s="47" t="str">
        <f>IF(E193="M",LOOKUP($H$2-F193,{0;40;50;60;70},{"muži A";"muži B";"muži C";"muži D";"muži E"}),IF(E193="Ž",LOOKUP($H$2-F193,{0;40;50},{"ženy F";"ženy G";"ženy H"}),"ERR"))</f>
        <v>muži A</v>
      </c>
    </row>
    <row r="194" spans="1:8" x14ac:dyDescent="0.2">
      <c r="A194">
        <v>189</v>
      </c>
      <c r="B194" s="13"/>
      <c r="C194" s="40" t="s">
        <v>154</v>
      </c>
      <c r="D194" s="39" t="s">
        <v>451</v>
      </c>
      <c r="E194" s="11" t="s">
        <v>33</v>
      </c>
      <c r="F194" s="11">
        <v>1964</v>
      </c>
      <c r="G194" s="74" t="s">
        <v>452</v>
      </c>
      <c r="H194" s="47" t="str">
        <f>IF(E194="M",LOOKUP($H$2-F194,{0;40;50;60;70},{"muži A";"muži B";"muži C";"muži D";"muži E"}),IF(E194="Ž",LOOKUP($H$2-F194,{0;40;50},{"ženy F";"ženy G";"ženy H"}),"ERR"))</f>
        <v>ženy H</v>
      </c>
    </row>
    <row r="195" spans="1:8" x14ac:dyDescent="0.2">
      <c r="A195">
        <v>190</v>
      </c>
      <c r="B195" s="13"/>
      <c r="C195" s="40" t="s">
        <v>138</v>
      </c>
      <c r="D195" s="39" t="s">
        <v>455</v>
      </c>
      <c r="E195" s="11" t="s">
        <v>33</v>
      </c>
      <c r="F195" s="11">
        <v>2002</v>
      </c>
      <c r="G195" s="74" t="s">
        <v>4</v>
      </c>
      <c r="H195" s="47" t="str">
        <f>IF(E195="M",LOOKUP($H$2-F195,{0;40;50;60;70},{"muži A";"muži B";"muži C";"muži D";"muži E"}),IF(E195="Ž",LOOKUP($H$2-F195,{0;40;50},{"ženy F";"ženy G";"ženy H"}),"ERR"))</f>
        <v>ženy F</v>
      </c>
    </row>
    <row r="196" spans="1:8" x14ac:dyDescent="0.2">
      <c r="A196">
        <v>191</v>
      </c>
      <c r="B196" s="13"/>
      <c r="C196" s="40" t="s">
        <v>216</v>
      </c>
      <c r="D196" s="39" t="s">
        <v>217</v>
      </c>
      <c r="E196" s="11" t="s">
        <v>34</v>
      </c>
      <c r="F196" s="11">
        <v>2001</v>
      </c>
      <c r="G196" s="74" t="s">
        <v>15</v>
      </c>
      <c r="H196" s="47" t="str">
        <f>IF(E196="M",LOOKUP($H$2-F196,{0;40;50;60;70},{"muži A";"muži B";"muži C";"muži D";"muži E"}),IF(E196="Ž",LOOKUP($H$2-F196,{0;40;50},{"ženy F";"ženy G";"ženy H"}),"ERR"))</f>
        <v>muži A</v>
      </c>
    </row>
    <row r="197" spans="1:8" x14ac:dyDescent="0.2">
      <c r="A197">
        <v>192</v>
      </c>
      <c r="B197" s="13"/>
      <c r="C197" s="40" t="s">
        <v>338</v>
      </c>
      <c r="D197" s="39" t="s">
        <v>217</v>
      </c>
      <c r="E197" s="11" t="s">
        <v>34</v>
      </c>
      <c r="F197" s="11">
        <v>1997</v>
      </c>
      <c r="G197" s="74" t="s">
        <v>4</v>
      </c>
      <c r="H197" s="47" t="str">
        <f>IF(E197="M",LOOKUP($H$2-F197,{0;40;50;60;70},{"muži A";"muži B";"muži C";"muži D";"muži E"}),IF(E197="Ž",LOOKUP($H$2-F197,{0;40;50},{"ženy F";"ženy G";"ženy H"}),"ERR"))</f>
        <v>muži A</v>
      </c>
    </row>
    <row r="198" spans="1:8" x14ac:dyDescent="0.2">
      <c r="A198">
        <v>193</v>
      </c>
      <c r="B198" s="13"/>
      <c r="C198" s="40" t="s">
        <v>216</v>
      </c>
      <c r="D198" s="39" t="s">
        <v>218</v>
      </c>
      <c r="E198" s="11" t="s">
        <v>34</v>
      </c>
      <c r="F198" s="11">
        <v>1978</v>
      </c>
      <c r="G198" s="74" t="s">
        <v>19</v>
      </c>
      <c r="H198" s="47" t="str">
        <f>IF(E198="M",LOOKUP($H$2-F198,{0;40;50;60;70},{"muži A";"muži B";"muži C";"muži D";"muži E"}),IF(E198="Ž",LOOKUP($H$2-F198,{0;40;50},{"ženy F";"ženy G";"ženy H"}),"ERR"))</f>
        <v>muži B</v>
      </c>
    </row>
    <row r="199" spans="1:8" x14ac:dyDescent="0.2">
      <c r="A199">
        <v>194</v>
      </c>
      <c r="B199" s="13">
        <v>85</v>
      </c>
      <c r="C199" s="40" t="s">
        <v>338</v>
      </c>
      <c r="D199" s="39" t="s">
        <v>343</v>
      </c>
      <c r="E199" s="11" t="s">
        <v>34</v>
      </c>
      <c r="F199" s="11">
        <v>1979</v>
      </c>
      <c r="G199" s="74" t="s">
        <v>6</v>
      </c>
      <c r="H199" s="47" t="str">
        <f>IF(E199="M",LOOKUP($H$2-F199,{0;40;50;60;70},{"muži A";"muži B";"muži C";"muži D";"muži E"}),IF(E199="Ž",LOOKUP($H$2-F199,{0;40;50},{"ženy F";"ženy G";"ženy H"}),"ERR"))</f>
        <v>muži A</v>
      </c>
    </row>
    <row r="200" spans="1:8" x14ac:dyDescent="0.2">
      <c r="A200">
        <v>195</v>
      </c>
      <c r="B200" s="13"/>
      <c r="C200" s="40" t="s">
        <v>338</v>
      </c>
      <c r="D200" s="39" t="s">
        <v>343</v>
      </c>
      <c r="E200" s="11" t="s">
        <v>34</v>
      </c>
      <c r="F200" s="11">
        <v>1969</v>
      </c>
      <c r="G200" s="74" t="s">
        <v>91</v>
      </c>
      <c r="H200" s="47" t="str">
        <f>IF(E200="M",LOOKUP($H$2-F200,{0;40;50;60;70},{"muži A";"muži B";"muži C";"muži D";"muži E"}),IF(E200="Ž",LOOKUP($H$2-F200,{0;40;50},{"ženy F";"ženy G";"ženy H"}),"ERR"))</f>
        <v>muži B</v>
      </c>
    </row>
    <row r="201" spans="1:8" x14ac:dyDescent="0.2">
      <c r="A201">
        <v>196</v>
      </c>
      <c r="B201" s="13"/>
      <c r="C201" s="40" t="s">
        <v>380</v>
      </c>
      <c r="D201" s="39" t="s">
        <v>379</v>
      </c>
      <c r="E201" s="11" t="s">
        <v>34</v>
      </c>
      <c r="F201" s="11">
        <v>1982</v>
      </c>
      <c r="G201" s="74"/>
      <c r="H201" s="47" t="str">
        <f>IF(E201="M",LOOKUP($H$2-F201,{0;40;50;60;70},{"muži A";"muži B";"muži C";"muži D";"muži E"}),IF(E201="Ž",LOOKUP($H$2-F201,{0;40;50},{"ženy F";"ženy G";"ženy H"}),"ERR"))</f>
        <v>muži A</v>
      </c>
    </row>
    <row r="202" spans="1:8" x14ac:dyDescent="0.2">
      <c r="A202">
        <v>197</v>
      </c>
      <c r="B202" s="13"/>
      <c r="C202" s="40" t="s">
        <v>249</v>
      </c>
      <c r="D202" s="39" t="s">
        <v>415</v>
      </c>
      <c r="E202" s="11" t="s">
        <v>34</v>
      </c>
      <c r="F202" s="11">
        <v>1983</v>
      </c>
      <c r="G202" s="74" t="s">
        <v>447</v>
      </c>
      <c r="H202" s="47" t="str">
        <f>IF(E202="M",LOOKUP($H$2-F202,{0;40;50;60;70},{"muži A";"muži B";"muži C";"muži D";"muži E"}),IF(E202="Ž",LOOKUP($H$2-F202,{0;40;50},{"ženy F";"ženy G";"ženy H"}),"ERR"))</f>
        <v>muži A</v>
      </c>
    </row>
    <row r="203" spans="1:8" x14ac:dyDescent="0.2">
      <c r="A203">
        <v>198</v>
      </c>
      <c r="B203" s="13"/>
      <c r="C203" s="40" t="s">
        <v>229</v>
      </c>
      <c r="D203" s="39" t="s">
        <v>312</v>
      </c>
      <c r="E203" s="11" t="s">
        <v>34</v>
      </c>
      <c r="F203" s="11">
        <v>1993</v>
      </c>
      <c r="G203" s="74" t="s">
        <v>11</v>
      </c>
      <c r="H203" s="47" t="str">
        <f>IF(E203="M",LOOKUP($H$2-F203,{0;40;50;60;70},{"muži A";"muži B";"muži C";"muži D";"muži E"}),IF(E203="Ž",LOOKUP($H$2-F203,{0;40;50},{"ženy F";"ženy G";"ženy H"}),"ERR"))</f>
        <v>muži A</v>
      </c>
    </row>
    <row r="204" spans="1:8" x14ac:dyDescent="0.2">
      <c r="A204">
        <v>199</v>
      </c>
      <c r="B204" s="13"/>
      <c r="C204" s="40" t="s">
        <v>311</v>
      </c>
      <c r="D204" s="39" t="s">
        <v>312</v>
      </c>
      <c r="E204" s="11" t="s">
        <v>34</v>
      </c>
      <c r="F204" s="11">
        <v>1964</v>
      </c>
      <c r="G204" s="74" t="s">
        <v>11</v>
      </c>
      <c r="H204" s="47" t="str">
        <f>IF(E204="M",LOOKUP($H$2-F204,{0;40;50;60;70},{"muži A";"muži B";"muži C";"muži D";"muži E"}),IF(E204="Ž",LOOKUP($H$2-F204,{0;40;50},{"ženy F";"ženy G";"ženy H"}),"ERR"))</f>
        <v>muži C</v>
      </c>
    </row>
    <row r="205" spans="1:8" x14ac:dyDescent="0.2">
      <c r="A205">
        <v>200</v>
      </c>
      <c r="B205" s="13"/>
      <c r="C205" s="40" t="s">
        <v>229</v>
      </c>
      <c r="D205" s="39" t="s">
        <v>312</v>
      </c>
      <c r="E205" s="11" t="s">
        <v>34</v>
      </c>
      <c r="F205" s="11">
        <v>1993</v>
      </c>
      <c r="G205" s="74" t="s">
        <v>11</v>
      </c>
      <c r="H205" s="47" t="str">
        <f>IF(E205="M",LOOKUP($H$2-F205,{0;40;50;60;70},{"muži A";"muži B";"muži C";"muži D";"muži E"}),IF(E205="Ž",LOOKUP($H$2-F205,{0;40;50},{"ženy F";"ženy G";"ženy H"}),"ERR"))</f>
        <v>muži A</v>
      </c>
    </row>
    <row r="206" spans="1:8" x14ac:dyDescent="0.2">
      <c r="A206">
        <v>201</v>
      </c>
      <c r="B206" s="13"/>
      <c r="C206" s="40" t="s">
        <v>313</v>
      </c>
      <c r="D206" s="39" t="s">
        <v>314</v>
      </c>
      <c r="E206" s="11" t="s">
        <v>34</v>
      </c>
      <c r="F206" s="11">
        <v>1981</v>
      </c>
      <c r="G206" s="74" t="s">
        <v>7</v>
      </c>
      <c r="H206" s="47" t="str">
        <f>IF(E206="M",LOOKUP($H$2-F206,{0;40;50;60;70},{"muži A";"muži B";"muži C";"muži D";"muži E"}),IF(E206="Ž",LOOKUP($H$2-F206,{0;40;50},{"ženy F";"ženy G";"ženy H"}),"ERR"))</f>
        <v>muži A</v>
      </c>
    </row>
    <row r="207" spans="1:8" x14ac:dyDescent="0.2">
      <c r="A207">
        <v>202</v>
      </c>
      <c r="B207" s="13"/>
      <c r="C207" s="40" t="s">
        <v>249</v>
      </c>
      <c r="D207" s="39" t="s">
        <v>314</v>
      </c>
      <c r="E207" s="11" t="s">
        <v>34</v>
      </c>
      <c r="F207" s="11">
        <v>1980</v>
      </c>
      <c r="G207" s="74"/>
      <c r="H207" s="47" t="str">
        <f>IF(E207="M",LOOKUP($H$2-F207,{0;40;50;60;70},{"muži A";"muži B";"muži C";"muži D";"muži E"}),IF(E207="Ž",LOOKUP($H$2-F207,{0;40;50},{"ženy F";"ženy G";"ženy H"}),"ERR"))</f>
        <v>muži A</v>
      </c>
    </row>
    <row r="208" spans="1:8" x14ac:dyDescent="0.2">
      <c r="A208">
        <v>203</v>
      </c>
      <c r="B208" s="13"/>
      <c r="C208" s="40" t="s">
        <v>108</v>
      </c>
      <c r="D208" s="39" t="s">
        <v>228</v>
      </c>
      <c r="E208" s="11" t="s">
        <v>34</v>
      </c>
      <c r="F208" s="11">
        <v>1988</v>
      </c>
      <c r="G208" s="74" t="s">
        <v>87</v>
      </c>
      <c r="H208" s="47" t="str">
        <f>IF(E208="M",LOOKUP($H$2-F208,{0;40;50;60;70},{"muži A";"muži B";"muži C";"muži D";"muži E"}),IF(E208="Ž",LOOKUP($H$2-F208,{0;40;50},{"ženy F";"ženy G";"ženy H"}),"ERR"))</f>
        <v>muži A</v>
      </c>
    </row>
    <row r="209" spans="1:8" x14ac:dyDescent="0.2">
      <c r="A209">
        <v>204</v>
      </c>
      <c r="B209" s="13">
        <v>8</v>
      </c>
      <c r="C209" s="40" t="s">
        <v>365</v>
      </c>
      <c r="D209" s="39" t="s">
        <v>445</v>
      </c>
      <c r="E209" s="11" t="s">
        <v>33</v>
      </c>
      <c r="F209" s="11">
        <v>1971</v>
      </c>
      <c r="G209" s="74" t="s">
        <v>91</v>
      </c>
      <c r="H209" s="47" t="str">
        <f>IF(E209="M",LOOKUP($H$2-F209,{0;40;50;60;70},{"muži A";"muži B";"muži C";"muži D";"muži E"}),IF(E209="Ž",LOOKUP($H$2-F209,{0;40;50},{"ženy F";"ženy G";"ženy H"}),"ERR"))</f>
        <v>ženy G</v>
      </c>
    </row>
    <row r="210" spans="1:8" x14ac:dyDescent="0.2">
      <c r="A210">
        <v>205</v>
      </c>
      <c r="B210" s="13"/>
      <c r="C210" s="40" t="s">
        <v>238</v>
      </c>
      <c r="D210" s="39" t="s">
        <v>244</v>
      </c>
      <c r="E210" s="11" t="s">
        <v>34</v>
      </c>
      <c r="F210" s="11">
        <v>1978</v>
      </c>
      <c r="G210" s="74" t="s">
        <v>20</v>
      </c>
      <c r="H210" s="47" t="str">
        <f>IF(E210="M",LOOKUP($H$2-F210,{0;40;50;60;70},{"muži A";"muži B";"muži C";"muži D";"muži E"}),IF(E210="Ž",LOOKUP($H$2-F210,{0;40;50},{"ženy F";"ženy G";"ženy H"}),"ERR"))</f>
        <v>muži B</v>
      </c>
    </row>
    <row r="211" spans="1:8" x14ac:dyDescent="0.2">
      <c r="A211">
        <v>206</v>
      </c>
      <c r="B211" s="13"/>
      <c r="C211" s="40" t="s">
        <v>206</v>
      </c>
      <c r="D211" s="39" t="s">
        <v>475</v>
      </c>
      <c r="E211" s="11" t="s">
        <v>34</v>
      </c>
      <c r="F211" s="11">
        <v>1972</v>
      </c>
      <c r="G211" s="74" t="s">
        <v>35</v>
      </c>
      <c r="H211" s="47" t="str">
        <f>IF(E211="M",LOOKUP($H$2-F211,{0;40;50;60;70},{"muži A";"muži B";"muži C";"muži D";"muži E"}),IF(E211="Ž",LOOKUP($H$2-F211,{0;40;50},{"ženy F";"ženy G";"ženy H"}),"ERR"))</f>
        <v>muži B</v>
      </c>
    </row>
    <row r="212" spans="1:8" x14ac:dyDescent="0.2">
      <c r="A212">
        <v>207</v>
      </c>
      <c r="B212" s="13"/>
      <c r="C212" s="40" t="s">
        <v>476</v>
      </c>
      <c r="D212" s="39" t="s">
        <v>477</v>
      </c>
      <c r="E212" s="11" t="s">
        <v>33</v>
      </c>
      <c r="F212" s="11">
        <v>1998</v>
      </c>
      <c r="G212" s="74" t="s">
        <v>35</v>
      </c>
      <c r="H212" s="47" t="str">
        <f>IF(E212="M",LOOKUP($H$2-F212,{0;40;50;60;70},{"muži A";"muži B";"muži C";"muži D";"muži E"}),IF(E212="Ž",LOOKUP($H$2-F212,{0;40;50},{"ženy F";"ženy G";"ženy H"}),"ERR"))</f>
        <v>ženy F</v>
      </c>
    </row>
    <row r="213" spans="1:8" x14ac:dyDescent="0.2">
      <c r="A213">
        <v>208</v>
      </c>
      <c r="B213" s="13"/>
      <c r="C213" s="40" t="s">
        <v>187</v>
      </c>
      <c r="D213" s="39" t="s">
        <v>377</v>
      </c>
      <c r="E213" s="11" t="s">
        <v>34</v>
      </c>
      <c r="F213" s="11">
        <v>1970</v>
      </c>
      <c r="G213" s="74" t="s">
        <v>378</v>
      </c>
      <c r="H213" s="47" t="str">
        <f>IF(E213="M",LOOKUP($H$2-F213,{0;40;50;60;70},{"muži A";"muži B";"muži C";"muži D";"muži E"}),IF(E213="Ž",LOOKUP($H$2-F213,{0;40;50},{"ženy F";"ženy G";"ženy H"}),"ERR"))</f>
        <v>muži B</v>
      </c>
    </row>
    <row r="214" spans="1:8" x14ac:dyDescent="0.2">
      <c r="A214">
        <v>209</v>
      </c>
      <c r="B214" s="13"/>
      <c r="C214" s="40" t="s">
        <v>146</v>
      </c>
      <c r="D214" s="39" t="s">
        <v>377</v>
      </c>
      <c r="E214" s="11" t="s">
        <v>34</v>
      </c>
      <c r="F214" s="11">
        <v>1946</v>
      </c>
      <c r="G214" s="74" t="s">
        <v>7</v>
      </c>
      <c r="H214" s="47" t="str">
        <f>IF(E214="M",LOOKUP($H$2-F214,{0;40;50;60;70},{"muži A";"muži B";"muži C";"muži D";"muži E"}),IF(E214="Ž",LOOKUP($H$2-F214,{0;40;50},{"ženy F";"ženy G";"ženy H"}),"ERR"))</f>
        <v>muži E</v>
      </c>
    </row>
    <row r="215" spans="1:8" x14ac:dyDescent="0.2">
      <c r="A215">
        <v>210</v>
      </c>
      <c r="B215" s="13"/>
      <c r="C215" s="40" t="s">
        <v>259</v>
      </c>
      <c r="D215" s="39" t="s">
        <v>498</v>
      </c>
      <c r="E215" s="11" t="s">
        <v>34</v>
      </c>
      <c r="F215" s="11">
        <v>1979</v>
      </c>
      <c r="G215" s="74" t="s">
        <v>499</v>
      </c>
      <c r="H215" s="47" t="str">
        <f>IF(E215="M",LOOKUP($H$2-F215,{0;40;50;60;70},{"muži A";"muži B";"muži C";"muži D";"muži E"}),IF(E215="Ž",LOOKUP($H$2-F215,{0;40;50},{"ženy F";"ženy G";"ženy H"}),"ERR"))</f>
        <v>muži A</v>
      </c>
    </row>
    <row r="216" spans="1:8" x14ac:dyDescent="0.2">
      <c r="A216">
        <v>211</v>
      </c>
      <c r="B216" s="13"/>
      <c r="C216" s="40" t="s">
        <v>399</v>
      </c>
      <c r="D216" s="39" t="s">
        <v>398</v>
      </c>
      <c r="E216" s="11" t="s">
        <v>34</v>
      </c>
      <c r="F216" s="11">
        <v>1992</v>
      </c>
      <c r="G216" s="74"/>
      <c r="H216" s="47" t="str">
        <f>IF(E216="M",LOOKUP($H$2-F216,{0;40;50;60;70},{"muži A";"muži B";"muži C";"muži D";"muži E"}),IF(E216="Ž",LOOKUP($H$2-F216,{0;40;50},{"ženy F";"ženy G";"ženy H"}),"ERR"))</f>
        <v>muži A</v>
      </c>
    </row>
    <row r="217" spans="1:8" x14ac:dyDescent="0.2">
      <c r="A217">
        <v>212</v>
      </c>
      <c r="B217" s="13"/>
      <c r="C217" s="40" t="s">
        <v>173</v>
      </c>
      <c r="D217" s="39" t="s">
        <v>184</v>
      </c>
      <c r="E217" s="11" t="s">
        <v>34</v>
      </c>
      <c r="F217" s="11">
        <v>1972</v>
      </c>
      <c r="G217" s="74" t="s">
        <v>15</v>
      </c>
      <c r="H217" s="47" t="str">
        <f>IF(E217="M",LOOKUP($H$2-F217,{0;40;50;60;70},{"muži A";"muži B";"muži C";"muži D";"muži E"}),IF(E217="Ž",LOOKUP($H$2-F217,{0;40;50},{"ženy F";"ženy G";"ženy H"}),"ERR"))</f>
        <v>muži B</v>
      </c>
    </row>
    <row r="218" spans="1:8" x14ac:dyDescent="0.2">
      <c r="A218">
        <v>213</v>
      </c>
      <c r="B218" s="13"/>
      <c r="C218" s="40" t="s">
        <v>164</v>
      </c>
      <c r="D218" s="39" t="s">
        <v>450</v>
      </c>
      <c r="E218" s="11" t="s">
        <v>34</v>
      </c>
      <c r="F218" s="11">
        <v>1946</v>
      </c>
      <c r="G218" s="74" t="s">
        <v>80</v>
      </c>
      <c r="H218" s="47" t="str">
        <f>IF(E218="M",LOOKUP($H$2-F218,{0;40;50;60;70},{"muži A";"muži B";"muži C";"muži D";"muži E"}),IF(E218="Ž",LOOKUP($H$2-F218,{0;40;50},{"ženy F";"ženy G";"ženy H"}),"ERR"))</f>
        <v>muži E</v>
      </c>
    </row>
    <row r="219" spans="1:8" x14ac:dyDescent="0.2">
      <c r="A219">
        <v>214</v>
      </c>
      <c r="B219" s="13"/>
      <c r="C219" s="40" t="s">
        <v>357</v>
      </c>
      <c r="D219" s="39" t="s">
        <v>359</v>
      </c>
      <c r="E219" s="11" t="s">
        <v>34</v>
      </c>
      <c r="F219" s="11">
        <v>1978</v>
      </c>
      <c r="G219" s="74" t="s">
        <v>10</v>
      </c>
      <c r="H219" s="47" t="str">
        <f>IF(E219="M",LOOKUP($H$2-F219,{0;40;50;60;70},{"muži A";"muži B";"muži C";"muži D";"muži E"}),IF(E219="Ž",LOOKUP($H$2-F219,{0;40;50},{"ženy F";"ženy G";"ženy H"}),"ERR"))</f>
        <v>muži B</v>
      </c>
    </row>
    <row r="220" spans="1:8" x14ac:dyDescent="0.2">
      <c r="A220">
        <v>215</v>
      </c>
      <c r="B220" s="13"/>
      <c r="C220" s="40" t="s">
        <v>345</v>
      </c>
      <c r="D220" s="39" t="s">
        <v>346</v>
      </c>
      <c r="E220" s="11" t="s">
        <v>33</v>
      </c>
      <c r="F220" s="11">
        <v>2001</v>
      </c>
      <c r="G220" s="74" t="s">
        <v>15</v>
      </c>
      <c r="H220" s="47" t="str">
        <f>IF(E220="M",LOOKUP($H$2-F220,{0;40;50;60;70},{"muži A";"muži B";"muži C";"muži D";"muži E"}),IF(E220="Ž",LOOKUP($H$2-F220,{0;40;50},{"ženy F";"ženy G";"ženy H"}),"ERR"))</f>
        <v>ženy F</v>
      </c>
    </row>
    <row r="221" spans="1:8" x14ac:dyDescent="0.2">
      <c r="A221">
        <v>216</v>
      </c>
      <c r="B221" s="13"/>
      <c r="C221" s="40" t="s">
        <v>146</v>
      </c>
      <c r="D221" s="39" t="s">
        <v>151</v>
      </c>
      <c r="E221" s="11" t="s">
        <v>34</v>
      </c>
      <c r="F221" s="11">
        <v>1994</v>
      </c>
      <c r="G221" s="74" t="s">
        <v>4</v>
      </c>
      <c r="H221" s="47" t="str">
        <f>IF(E221="M",LOOKUP($H$2-F221,{0;40;50;60;70},{"muži A";"muži B";"muži C";"muži D";"muži E"}),IF(E221="Ž",LOOKUP($H$2-F221,{0;40;50},{"ženy F";"ženy G";"ženy H"}),"ERR"))</f>
        <v>muži A</v>
      </c>
    </row>
    <row r="222" spans="1:8" x14ac:dyDescent="0.2">
      <c r="A222">
        <v>217</v>
      </c>
      <c r="B222" s="13">
        <v>50</v>
      </c>
      <c r="C222" s="40" t="s">
        <v>134</v>
      </c>
      <c r="D222" s="39" t="s">
        <v>293</v>
      </c>
      <c r="E222" s="11" t="s">
        <v>34</v>
      </c>
      <c r="F222" s="11">
        <v>1965</v>
      </c>
      <c r="G222" s="74" t="s">
        <v>15</v>
      </c>
      <c r="H222" s="47" t="str">
        <f>IF(E222="M",LOOKUP($H$2-F222,{0;40;50;60;70},{"muži A";"muži B";"muži C";"muži D";"muži E"}),IF(E222="Ž",LOOKUP($H$2-F222,{0;40;50},{"ženy F";"ženy G";"ženy H"}),"ERR"))</f>
        <v>muži C</v>
      </c>
    </row>
    <row r="223" spans="1:8" x14ac:dyDescent="0.2">
      <c r="A223">
        <v>218</v>
      </c>
      <c r="B223" s="13"/>
      <c r="C223" s="40" t="s">
        <v>201</v>
      </c>
      <c r="D223" s="39" t="s">
        <v>202</v>
      </c>
      <c r="E223" s="11" t="s">
        <v>33</v>
      </c>
      <c r="F223" s="11">
        <v>1970</v>
      </c>
      <c r="G223" s="74" t="s">
        <v>15</v>
      </c>
      <c r="H223" s="47" t="str">
        <f>IF(E223="M",LOOKUP($H$2-F223,{0;40;50;60;70},{"muži A";"muži B";"muži C";"muži D";"muži E"}),IF(E223="Ž",LOOKUP($H$2-F223,{0;40;50},{"ženy F";"ženy G";"ženy H"}),"ERR"))</f>
        <v>ženy G</v>
      </c>
    </row>
    <row r="224" spans="1:8" x14ac:dyDescent="0.2">
      <c r="A224">
        <v>219</v>
      </c>
      <c r="B224" s="13">
        <v>48</v>
      </c>
      <c r="C224" s="40" t="s">
        <v>472</v>
      </c>
      <c r="D224" s="39" t="s">
        <v>473</v>
      </c>
      <c r="E224" s="11" t="s">
        <v>34</v>
      </c>
      <c r="F224" s="11">
        <v>1971</v>
      </c>
      <c r="G224" s="74" t="s">
        <v>474</v>
      </c>
      <c r="H224" s="47" t="str">
        <f>IF(E224="M",LOOKUP($H$2-F224,{0;40;50;60;70},{"muži A";"muži B";"muži C";"muži D";"muži E"}),IF(E224="Ž",LOOKUP($H$2-F224,{0;40;50},{"ženy F";"ženy G";"ženy H"}),"ERR"))</f>
        <v>muži B</v>
      </c>
    </row>
    <row r="225" spans="1:8" x14ac:dyDescent="0.2">
      <c r="A225">
        <v>220</v>
      </c>
      <c r="B225" s="13"/>
      <c r="C225" s="40" t="s">
        <v>144</v>
      </c>
      <c r="D225" s="39" t="s">
        <v>400</v>
      </c>
      <c r="E225" s="11" t="s">
        <v>34</v>
      </c>
      <c r="F225" s="11">
        <v>1999</v>
      </c>
      <c r="G225" s="74" t="s">
        <v>8</v>
      </c>
      <c r="H225" s="47" t="str">
        <f>IF(E225="M",LOOKUP($H$2-F225,{0;40;50;60;70},{"muži A";"muži B";"muži C";"muži D";"muži E"}),IF(E225="Ž",LOOKUP($H$2-F225,{0;40;50},{"ženy F";"ženy G";"ženy H"}),"ERR"))</f>
        <v>muži A</v>
      </c>
    </row>
    <row r="226" spans="1:8" x14ac:dyDescent="0.2">
      <c r="A226">
        <v>221</v>
      </c>
      <c r="B226" s="13"/>
      <c r="C226" s="40" t="s">
        <v>99</v>
      </c>
      <c r="D226" s="39" t="s">
        <v>100</v>
      </c>
      <c r="E226" s="11" t="s">
        <v>34</v>
      </c>
      <c r="F226" s="11">
        <v>1979</v>
      </c>
      <c r="G226" s="74" t="s">
        <v>6</v>
      </c>
      <c r="H226" s="47" t="str">
        <f>IF(E226="M",LOOKUP($H$2-F226,{0;40;50;60;70},{"muži A";"muži B";"muži C";"muži D";"muži E"}),IF(E226="Ž",LOOKUP($H$2-F226,{0;40;50},{"ženy F";"ženy G";"ženy H"}),"ERR"))</f>
        <v>muži A</v>
      </c>
    </row>
    <row r="227" spans="1:8" x14ac:dyDescent="0.2">
      <c r="A227">
        <v>222</v>
      </c>
      <c r="B227" s="13"/>
      <c r="C227" s="40" t="s">
        <v>146</v>
      </c>
      <c r="D227" s="39" t="s">
        <v>376</v>
      </c>
      <c r="E227" s="11" t="s">
        <v>34</v>
      </c>
      <c r="F227" s="11">
        <v>1965</v>
      </c>
      <c r="G227" s="74" t="s">
        <v>7</v>
      </c>
      <c r="H227" s="47" t="str">
        <f>IF(E227="M",LOOKUP($H$2-F227,{0;40;50;60;70},{"muži A";"muži B";"muži C";"muži D";"muži E"}),IF(E227="Ž",LOOKUP($H$2-F227,{0;40;50},{"ženy F";"ženy G";"ženy H"}),"ERR"))</f>
        <v>muži C</v>
      </c>
    </row>
    <row r="228" spans="1:8" x14ac:dyDescent="0.2">
      <c r="A228">
        <v>223</v>
      </c>
      <c r="B228" s="13"/>
      <c r="C228" s="40" t="s">
        <v>146</v>
      </c>
      <c r="D228" s="39" t="s">
        <v>152</v>
      </c>
      <c r="E228" s="11" t="s">
        <v>34</v>
      </c>
      <c r="F228" s="11">
        <v>1969</v>
      </c>
      <c r="G228" s="74" t="s">
        <v>90</v>
      </c>
      <c r="H228" s="47" t="str">
        <f>IF(E228="M",LOOKUP($H$2-F228,{0;40;50;60;70},{"muži A";"muži B";"muži C";"muži D";"muži E"}),IF(E228="Ž",LOOKUP($H$2-F228,{0;40;50},{"ženy F";"ženy G";"ženy H"}),"ERR"))</f>
        <v>muži B</v>
      </c>
    </row>
    <row r="229" spans="1:8" x14ac:dyDescent="0.2">
      <c r="A229">
        <v>224</v>
      </c>
      <c r="B229" s="13"/>
      <c r="C229" s="40" t="s">
        <v>197</v>
      </c>
      <c r="D229" s="39" t="s">
        <v>198</v>
      </c>
      <c r="E229" s="11" t="s">
        <v>33</v>
      </c>
      <c r="F229" s="11">
        <v>1975</v>
      </c>
      <c r="G229" s="74" t="s">
        <v>90</v>
      </c>
      <c r="H229" s="47" t="str">
        <f>IF(E229="M",LOOKUP($H$2-F229,{0;40;50;60;70},{"muži A";"muži B";"muži C";"muži D";"muži E"}),IF(E229="Ž",LOOKUP($H$2-F229,{0;40;50},{"ženy F";"ženy G";"ženy H"}),"ERR"))</f>
        <v>ženy G</v>
      </c>
    </row>
    <row r="230" spans="1:8" x14ac:dyDescent="0.2">
      <c r="A230">
        <v>225</v>
      </c>
      <c r="B230" s="13"/>
      <c r="C230" s="40" t="s">
        <v>238</v>
      </c>
      <c r="D230" s="39" t="s">
        <v>245</v>
      </c>
      <c r="E230" s="11" t="s">
        <v>34</v>
      </c>
      <c r="F230" s="11">
        <v>1974</v>
      </c>
      <c r="G230" s="74" t="s">
        <v>22</v>
      </c>
      <c r="H230" s="47" t="str">
        <f>IF(E230="M",LOOKUP($H$2-F230,{0;40;50;60;70},{"muži A";"muži B";"muži C";"muži D";"muži E"}),IF(E230="Ž",LOOKUP($H$2-F230,{0;40;50},{"ženy F";"ženy G";"ženy H"}),"ERR"))</f>
        <v>muži B</v>
      </c>
    </row>
    <row r="231" spans="1:8" x14ac:dyDescent="0.2">
      <c r="A231">
        <v>226</v>
      </c>
      <c r="B231" s="13"/>
      <c r="C231" s="40" t="s">
        <v>315</v>
      </c>
      <c r="D231" s="39" t="s">
        <v>317</v>
      </c>
      <c r="E231" s="11" t="s">
        <v>34</v>
      </c>
      <c r="F231" s="11">
        <v>1973</v>
      </c>
      <c r="G231" s="74" t="s">
        <v>6</v>
      </c>
      <c r="H231" s="47" t="str">
        <f>IF(E231="M",LOOKUP($H$2-F231,{0;40;50;60;70},{"muži A";"muži B";"muži C";"muži D";"muži E"}),IF(E231="Ž",LOOKUP($H$2-F231,{0;40;50},{"ženy F";"ženy G";"ženy H"}),"ERR"))</f>
        <v>muži B</v>
      </c>
    </row>
    <row r="232" spans="1:8" x14ac:dyDescent="0.2">
      <c r="A232">
        <v>227</v>
      </c>
      <c r="B232" s="13"/>
      <c r="C232" s="40" t="s">
        <v>134</v>
      </c>
      <c r="D232" s="39" t="s">
        <v>294</v>
      </c>
      <c r="E232" s="11" t="s">
        <v>34</v>
      </c>
      <c r="F232" s="11">
        <v>1966</v>
      </c>
      <c r="G232" s="74" t="s">
        <v>38</v>
      </c>
      <c r="H232" s="47" t="str">
        <f>IF(E232="M",LOOKUP($H$2-F232,{0;40;50;60;70},{"muži A";"muži B";"muži C";"muži D";"muži E"}),IF(E232="Ž",LOOKUP($H$2-F232,{0;40;50},{"ženy F";"ženy G";"ženy H"}),"ERR"))</f>
        <v>muži C</v>
      </c>
    </row>
    <row r="233" spans="1:8" x14ac:dyDescent="0.2">
      <c r="A233">
        <v>228</v>
      </c>
      <c r="B233" s="13"/>
      <c r="C233" s="40" t="s">
        <v>191</v>
      </c>
      <c r="D233" s="39" t="s">
        <v>433</v>
      </c>
      <c r="E233" s="11" t="s">
        <v>34</v>
      </c>
      <c r="F233" s="11">
        <v>1964</v>
      </c>
      <c r="G233" s="74" t="s">
        <v>434</v>
      </c>
      <c r="H233" s="47" t="str">
        <f>IF(E233="M",LOOKUP($H$2-F233,{0;40;50;60;70},{"muži A";"muži B";"muži C";"muži D";"muži E"}),IF(E233="Ž",LOOKUP($H$2-F233,{0;40;50},{"ženy F";"ženy G";"ženy H"}),"ERR"))</f>
        <v>muži C</v>
      </c>
    </row>
    <row r="234" spans="1:8" x14ac:dyDescent="0.2">
      <c r="A234">
        <v>229</v>
      </c>
      <c r="B234" s="13"/>
      <c r="C234" s="40" t="s">
        <v>117</v>
      </c>
      <c r="D234" s="39" t="s">
        <v>118</v>
      </c>
      <c r="E234" s="11" t="s">
        <v>34</v>
      </c>
      <c r="F234" s="11">
        <v>1980</v>
      </c>
      <c r="G234" s="74" t="s">
        <v>6</v>
      </c>
      <c r="H234" s="47" t="str">
        <f>IF(E234="M",LOOKUP($H$2-F234,{0;40;50;60;70},{"muži A";"muži B";"muži C";"muži D";"muži E"}),IF(E234="Ž",LOOKUP($H$2-F234,{0;40;50},{"ženy F";"ženy G";"ženy H"}),"ERR"))</f>
        <v>muži A</v>
      </c>
    </row>
    <row r="235" spans="1:8" x14ac:dyDescent="0.2">
      <c r="A235">
        <v>230</v>
      </c>
      <c r="B235" s="13"/>
      <c r="C235" s="40" t="s">
        <v>131</v>
      </c>
      <c r="D235" s="39" t="s">
        <v>132</v>
      </c>
      <c r="E235" s="11" t="s">
        <v>34</v>
      </c>
      <c r="F235" s="11">
        <v>2002</v>
      </c>
      <c r="G235" s="74" t="s">
        <v>15</v>
      </c>
      <c r="H235" s="47" t="str">
        <f>IF(E235="M",LOOKUP($H$2-F235,{0;40;50;60;70},{"muži A";"muži B";"muži C";"muži D";"muži E"}),IF(E235="Ž",LOOKUP($H$2-F235,{0;40;50},{"ženy F";"ženy G";"ženy H"}),"ERR"))</f>
        <v>muži A</v>
      </c>
    </row>
    <row r="236" spans="1:8" x14ac:dyDescent="0.2">
      <c r="A236">
        <v>231</v>
      </c>
      <c r="B236" s="13">
        <v>30</v>
      </c>
      <c r="C236" s="40" t="s">
        <v>302</v>
      </c>
      <c r="D236" s="39" t="s">
        <v>392</v>
      </c>
      <c r="E236" s="11" t="s">
        <v>34</v>
      </c>
      <c r="F236" s="11">
        <v>2002</v>
      </c>
      <c r="G236" s="74" t="s">
        <v>4</v>
      </c>
      <c r="H236" s="47" t="s">
        <v>438</v>
      </c>
    </row>
    <row r="237" spans="1:8" x14ac:dyDescent="0.2">
      <c r="A237">
        <v>232</v>
      </c>
      <c r="B237" s="13"/>
      <c r="C237" s="40" t="s">
        <v>365</v>
      </c>
      <c r="D237" s="39" t="s">
        <v>368</v>
      </c>
      <c r="E237" s="11" t="s">
        <v>33</v>
      </c>
      <c r="F237" s="11">
        <v>1981</v>
      </c>
      <c r="G237" s="74" t="s">
        <v>80</v>
      </c>
      <c r="H237" s="47" t="str">
        <f>IF(E237="M",LOOKUP($H$2-F237,{0;40;50;60;70},{"muži A";"muži B";"muži C";"muži D";"muži E"}),IF(E237="Ž",LOOKUP($H$2-F237,{0;40;50},{"ženy F";"ženy G";"ženy H"}),"ERR"))</f>
        <v>ženy F</v>
      </c>
    </row>
    <row r="238" spans="1:8" x14ac:dyDescent="0.2">
      <c r="A238">
        <v>233</v>
      </c>
      <c r="B238" s="13"/>
      <c r="C238" s="40" t="s">
        <v>365</v>
      </c>
      <c r="D238" s="39" t="s">
        <v>368</v>
      </c>
      <c r="E238" s="11" t="s">
        <v>33</v>
      </c>
      <c r="F238" s="11">
        <v>1981</v>
      </c>
      <c r="G238" s="74" t="s">
        <v>43</v>
      </c>
      <c r="H238" s="47" t="str">
        <f>IF(E238="M",LOOKUP($H$2-F238,{0;40;50;60;70},{"muži A";"muži B";"muži C";"muži D";"muži E"}),IF(E238="Ž",LOOKUP($H$2-F238,{0;40;50},{"ženy F";"ženy G";"ženy H"}),"ERR"))</f>
        <v>ženy F</v>
      </c>
    </row>
    <row r="239" spans="1:8" x14ac:dyDescent="0.2">
      <c r="A239">
        <v>234</v>
      </c>
      <c r="B239" s="13"/>
      <c r="C239" s="40" t="s">
        <v>191</v>
      </c>
      <c r="D239" s="39" t="s">
        <v>194</v>
      </c>
      <c r="E239" s="11" t="s">
        <v>34</v>
      </c>
      <c r="F239" s="11">
        <v>1971</v>
      </c>
      <c r="G239" s="74" t="s">
        <v>25</v>
      </c>
      <c r="H239" s="47" t="str">
        <f>IF(E239="M",LOOKUP($H$2-F239,{0;40;50;60;70},{"muži A";"muži B";"muži C";"muži D";"muži E"}),IF(E239="Ž",LOOKUP($H$2-F239,{0;40;50},{"ženy F";"ženy G";"ženy H"}),"ERR"))</f>
        <v>muži B</v>
      </c>
    </row>
    <row r="240" spans="1:8" x14ac:dyDescent="0.2">
      <c r="A240">
        <v>235</v>
      </c>
      <c r="B240" s="13"/>
      <c r="C240" s="40" t="s">
        <v>197</v>
      </c>
      <c r="D240" s="39" t="s">
        <v>199</v>
      </c>
      <c r="E240" s="11" t="s">
        <v>33</v>
      </c>
      <c r="F240" s="11">
        <v>1977</v>
      </c>
      <c r="G240" s="74" t="s">
        <v>25</v>
      </c>
      <c r="H240" s="47" t="str">
        <f>IF(E240="M",LOOKUP($H$2-F240,{0;40;50;60;70},{"muži A";"muži B";"muži C";"muži D";"muži E"}),IF(E240="Ž",LOOKUP($H$2-F240,{0;40;50},{"ženy F";"ženy G";"ženy H"}),"ERR"))</f>
        <v>ženy G</v>
      </c>
    </row>
    <row r="241" spans="1:8" x14ac:dyDescent="0.2">
      <c r="A241">
        <v>236</v>
      </c>
      <c r="B241" s="13"/>
      <c r="C241" s="40" t="s">
        <v>249</v>
      </c>
      <c r="D241" s="39" t="s">
        <v>460</v>
      </c>
      <c r="E241" s="11" t="s">
        <v>34</v>
      </c>
      <c r="F241" s="11">
        <v>1974</v>
      </c>
      <c r="G241" s="74" t="s">
        <v>7</v>
      </c>
      <c r="H241" s="47" t="str">
        <f>IF(E241="M",LOOKUP($H$2-F241,{0;40;50;60;70},{"muži A";"muži B";"muži C";"muži D";"muži E"}),IF(E241="Ž",LOOKUP($H$2-F241,{0;40;50},{"ženy F";"ženy G";"ženy H"}),"ERR"))</f>
        <v>muži B</v>
      </c>
    </row>
    <row r="242" spans="1:8" x14ac:dyDescent="0.2">
      <c r="A242">
        <v>237</v>
      </c>
      <c r="B242" s="13">
        <v>75</v>
      </c>
      <c r="C242" s="40" t="s">
        <v>465</v>
      </c>
      <c r="D242" s="39" t="s">
        <v>466</v>
      </c>
      <c r="E242" s="11" t="s">
        <v>34</v>
      </c>
      <c r="F242" s="11">
        <v>1964</v>
      </c>
      <c r="G242" s="74" t="s">
        <v>467</v>
      </c>
      <c r="H242" s="47" t="str">
        <f>IF(E242="M",LOOKUP($H$2-F242,{0;40;50;60;70},{"muži A";"muži B";"muži C";"muži D";"muži E"}),IF(E242="Ž",LOOKUP($H$2-F242,{0;40;50},{"ženy F";"ženy G";"ženy H"}),"ERR"))</f>
        <v>muži C</v>
      </c>
    </row>
    <row r="243" spans="1:8" ht="13.5" thickBot="1" x14ac:dyDescent="0.25">
      <c r="A243">
        <v>238</v>
      </c>
      <c r="B243" s="68">
        <v>64</v>
      </c>
      <c r="C243" s="69" t="s">
        <v>169</v>
      </c>
      <c r="D243" s="70" t="s">
        <v>170</v>
      </c>
      <c r="E243" s="71" t="s">
        <v>33</v>
      </c>
      <c r="F243" s="71">
        <v>1983</v>
      </c>
      <c r="G243" s="75" t="s">
        <v>7</v>
      </c>
      <c r="H243" s="47" t="str">
        <f>IF(E243="M",LOOKUP($H$2-F243,{0;40;50;60;70},{"muži A";"muži B";"muži C";"muži D";"muži E"}),IF(E243="Ž",LOOKUP($H$2-F243,{0;40;50},{"ženy F";"ženy G";"ženy H"}),"ERR"))</f>
        <v>ženy F</v>
      </c>
    </row>
    <row r="244" spans="1:8" ht="14.25" thickTop="1" thickBot="1" x14ac:dyDescent="0.25">
      <c r="A244">
        <v>239</v>
      </c>
      <c r="B244" s="13">
        <v>15</v>
      </c>
      <c r="C244" s="65" t="s">
        <v>206</v>
      </c>
      <c r="D244" s="66" t="s">
        <v>207</v>
      </c>
      <c r="E244" s="67" t="s">
        <v>34</v>
      </c>
      <c r="F244" s="67">
        <v>1955</v>
      </c>
      <c r="G244" s="75" t="s">
        <v>13</v>
      </c>
      <c r="H244" s="47" t="str">
        <f>IF(E244="M",LOOKUP($H$2-F244,{0;40;50;60;70},{"muži A";"muži B";"muži C";"muži D";"muži E"}),IF(E244="Ž",LOOKUP($H$2-F244,{0;40;50},{"ženy F";"ženy G";"ženy H"}),"ERR"))</f>
        <v>muži D</v>
      </c>
    </row>
    <row r="245" spans="1:8" ht="14.25" thickTop="1" thickBot="1" x14ac:dyDescent="0.25">
      <c r="A245">
        <v>240</v>
      </c>
      <c r="B245" s="13">
        <v>60</v>
      </c>
      <c r="C245" s="40" t="s">
        <v>131</v>
      </c>
      <c r="D245" s="39" t="s">
        <v>453</v>
      </c>
      <c r="E245" s="11" t="s">
        <v>34</v>
      </c>
      <c r="F245" s="11">
        <v>1956</v>
      </c>
      <c r="G245" s="75" t="s">
        <v>454</v>
      </c>
      <c r="H245" s="47" t="str">
        <f>IF(E245="M",LOOKUP($H$2-F245,{0;40;50;60;70},{"muži A";"muži B";"muži C";"muži D";"muži E"}),IF(E245="Ž",LOOKUP($H$2-F245,{0;40;50},{"ženy F";"ženy G";"ženy H"}),"ERR"))</f>
        <v>muži D</v>
      </c>
    </row>
    <row r="246" spans="1:8" ht="13.5" thickTop="1" x14ac:dyDescent="0.2">
      <c r="A246">
        <v>241</v>
      </c>
      <c r="B246" s="13"/>
      <c r="C246" s="40" t="s">
        <v>238</v>
      </c>
      <c r="D246" s="39" t="s">
        <v>419</v>
      </c>
      <c r="E246" s="11" t="s">
        <v>34</v>
      </c>
      <c r="F246" s="11">
        <v>1993</v>
      </c>
      <c r="G246" s="74" t="s">
        <v>6</v>
      </c>
      <c r="H246" s="47" t="str">
        <f>IF(E246="M",LOOKUP($H$2-F246,{0;40;50;60;70},{"muži A";"muži B";"muži C";"muži D";"muži E"}),IF(E246="Ž",LOOKUP($H$2-F246,{0;40;50},{"ženy F";"ženy G";"ženy H"}),"ERR"))</f>
        <v>muži A</v>
      </c>
    </row>
    <row r="247" spans="1:8" ht="13.5" thickBot="1" x14ac:dyDescent="0.25">
      <c r="A247">
        <v>242</v>
      </c>
      <c r="B247" s="13">
        <v>77</v>
      </c>
      <c r="C247" s="40" t="s">
        <v>108</v>
      </c>
      <c r="D247" s="39" t="s">
        <v>229</v>
      </c>
      <c r="E247" s="11" t="s">
        <v>34</v>
      </c>
      <c r="F247" s="11">
        <v>1972</v>
      </c>
      <c r="G247" s="75" t="s">
        <v>89</v>
      </c>
      <c r="H247" s="47" t="str">
        <f>IF(E247="M",LOOKUP($H$2-F247,{0;40;50;60;70},{"muži A";"muži B";"muži C";"muži D";"muži E"}),IF(E247="Ž",LOOKUP($H$2-F247,{0;40;50},{"ženy F";"ženy G";"ženy H"}),"ERR"))</f>
        <v>muži B</v>
      </c>
    </row>
    <row r="248" spans="1:8" ht="13.5" thickTop="1" x14ac:dyDescent="0.2">
      <c r="A248">
        <v>243</v>
      </c>
      <c r="B248" s="13"/>
      <c r="C248" s="40" t="s">
        <v>385</v>
      </c>
      <c r="D248" s="39" t="s">
        <v>384</v>
      </c>
      <c r="E248" s="11" t="s">
        <v>34</v>
      </c>
      <c r="F248" s="11">
        <v>1974</v>
      </c>
      <c r="G248" s="74" t="s">
        <v>386</v>
      </c>
      <c r="H248" s="47" t="str">
        <f>IF(E248="M",LOOKUP($H$2-F248,{0;40;50;60;70},{"muži A";"muži B";"muži C";"muži D";"muži E"}),IF(E248="Ž",LOOKUP($H$2-F248,{0;40;50},{"ženy F";"ženy G";"ženy H"}),"ERR"))</f>
        <v>muži B</v>
      </c>
    </row>
    <row r="249" spans="1:8" x14ac:dyDescent="0.2">
      <c r="A249">
        <v>244</v>
      </c>
      <c r="B249" s="13">
        <v>67</v>
      </c>
      <c r="C249" s="40" t="s">
        <v>173</v>
      </c>
      <c r="D249" s="39" t="s">
        <v>185</v>
      </c>
      <c r="E249" s="11" t="s">
        <v>34</v>
      </c>
      <c r="F249" s="11">
        <v>1980</v>
      </c>
      <c r="G249" s="74" t="s">
        <v>88</v>
      </c>
      <c r="H249" s="47" t="str">
        <f>IF(E249="M",LOOKUP($H$2-F249,{0;40;50;60;70},{"muži A";"muži B";"muži C";"muži D";"muži E"}),IF(E249="Ž",LOOKUP($H$2-F249,{0;40;50},{"ženy F";"ženy G";"ženy H"}),"ERR"))</f>
        <v>muži A</v>
      </c>
    </row>
    <row r="250" spans="1:8" x14ac:dyDescent="0.2">
      <c r="A250">
        <v>245</v>
      </c>
      <c r="B250" s="13"/>
      <c r="C250" s="40" t="s">
        <v>249</v>
      </c>
      <c r="D250" s="39" t="s">
        <v>256</v>
      </c>
      <c r="E250" s="11" t="s">
        <v>34</v>
      </c>
      <c r="F250" s="11">
        <v>1986</v>
      </c>
      <c r="G250" s="74" t="s">
        <v>80</v>
      </c>
      <c r="H250" s="47" t="str">
        <f>IF(E250="M",LOOKUP($H$2-F250,{0;40;50;60;70},{"muži A";"muži B";"muži C";"muži D";"muži E"}),IF(E250="Ž",LOOKUP($H$2-F250,{0;40;50},{"ženy F";"ženy G";"ženy H"}),"ERR"))</f>
        <v>muži A</v>
      </c>
    </row>
    <row r="251" spans="1:8" x14ac:dyDescent="0.2">
      <c r="A251">
        <v>246</v>
      </c>
      <c r="B251" s="13"/>
      <c r="C251" s="40" t="s">
        <v>160</v>
      </c>
      <c r="D251" s="39" t="s">
        <v>162</v>
      </c>
      <c r="E251" s="11" t="s">
        <v>34</v>
      </c>
      <c r="F251" s="11">
        <v>1954</v>
      </c>
      <c r="G251" s="74" t="s">
        <v>42</v>
      </c>
      <c r="H251" s="47" t="str">
        <f>IF(E251="M",LOOKUP($H$2-F251,{0;40;50;60;70},{"muži A";"muži B";"muži C";"muži D";"muži E"}),IF(E251="Ž",LOOKUP($H$2-F251,{0;40;50},{"ženy F";"ženy G";"ženy H"}),"ERR"))</f>
        <v>muži D</v>
      </c>
    </row>
    <row r="252" spans="1:8" x14ac:dyDescent="0.2">
      <c r="A252">
        <v>247</v>
      </c>
      <c r="B252" s="13"/>
      <c r="C252" s="40" t="s">
        <v>210</v>
      </c>
      <c r="D252" s="39" t="s">
        <v>410</v>
      </c>
      <c r="E252" s="11" t="s">
        <v>34</v>
      </c>
      <c r="F252" s="11">
        <v>1968</v>
      </c>
      <c r="G252" s="74" t="s">
        <v>91</v>
      </c>
      <c r="H252" s="47" t="str">
        <f>IF(E252="M",LOOKUP($H$2-F252,{0;40;50;60;70},{"muži A";"muži B";"muži C";"muži D";"muži E"}),IF(E252="Ž",LOOKUP($H$2-F252,{0;40;50},{"ženy F";"ženy G";"ženy H"}),"ERR"))</f>
        <v>muži C</v>
      </c>
    </row>
    <row r="253" spans="1:8" x14ac:dyDescent="0.2">
      <c r="A253">
        <v>248</v>
      </c>
      <c r="B253" s="13"/>
      <c r="C253" s="40" t="s">
        <v>274</v>
      </c>
      <c r="D253" s="39" t="s">
        <v>277</v>
      </c>
      <c r="E253" s="11" t="s">
        <v>34</v>
      </c>
      <c r="F253" s="11">
        <v>1993</v>
      </c>
      <c r="G253" s="74" t="s">
        <v>36</v>
      </c>
      <c r="H253" s="47" t="str">
        <f>IF(E253="M",LOOKUP($H$2-F253,{0;40;50;60;70},{"muži A";"muži B";"muži C";"muži D";"muži E"}),IF(E253="Ž",LOOKUP($H$2-F253,{0;40;50},{"ženy F";"ženy G";"ženy H"}),"ERR"))</f>
        <v>muži A</v>
      </c>
    </row>
    <row r="254" spans="1:8" x14ac:dyDescent="0.2">
      <c r="A254">
        <v>249</v>
      </c>
      <c r="B254" s="13"/>
      <c r="C254" s="40" t="s">
        <v>347</v>
      </c>
      <c r="D254" s="39" t="s">
        <v>424</v>
      </c>
      <c r="E254" s="11" t="s">
        <v>33</v>
      </c>
      <c r="F254" s="11">
        <v>1980</v>
      </c>
      <c r="G254" s="74"/>
      <c r="H254" s="47" t="str">
        <f>IF(E254="M",LOOKUP($H$2-F254,{0;40;50;60;70},{"muži A";"muži B";"muži C";"muži D";"muži E"}),IF(E254="Ž",LOOKUP($H$2-F254,{0;40;50},{"ženy F";"ženy G";"ženy H"}),"ERR"))</f>
        <v>ženy F</v>
      </c>
    </row>
    <row r="255" spans="1:8" x14ac:dyDescent="0.2">
      <c r="A255">
        <v>250</v>
      </c>
      <c r="B255" s="13"/>
      <c r="C255" s="40" t="s">
        <v>171</v>
      </c>
      <c r="D255" s="39" t="s">
        <v>172</v>
      </c>
      <c r="E255" s="11" t="s">
        <v>34</v>
      </c>
      <c r="F255" s="11">
        <v>1939</v>
      </c>
      <c r="G255" s="74" t="s">
        <v>56</v>
      </c>
      <c r="H255" s="47" t="str">
        <f>IF(E255="M",LOOKUP($H$2-F255,{0;40;50;60;70},{"muži A";"muži B";"muži C";"muži D";"muži E"}),IF(E255="Ž",LOOKUP($H$2-F255,{0;40;50},{"ženy F";"ženy G";"ženy H"}),"ERR"))</f>
        <v>muži E</v>
      </c>
    </row>
    <row r="256" spans="1:8" x14ac:dyDescent="0.2">
      <c r="A256">
        <v>251</v>
      </c>
      <c r="B256" s="13"/>
      <c r="C256" s="40" t="s">
        <v>135</v>
      </c>
      <c r="D256" s="39" t="s">
        <v>136</v>
      </c>
      <c r="E256" s="11" t="s">
        <v>33</v>
      </c>
      <c r="F256" s="11">
        <v>1961</v>
      </c>
      <c r="G256" s="74" t="s">
        <v>75</v>
      </c>
      <c r="H256" s="47" t="str">
        <f>IF(E256="M",LOOKUP($H$2-F256,{0;40;50;60;70},{"muži A";"muži B";"muži C";"muži D";"muži E"}),IF(E256="Ž",LOOKUP($H$2-F256,{0;40;50},{"ženy F";"ženy G";"ženy H"}),"ERR"))</f>
        <v>ženy H</v>
      </c>
    </row>
    <row r="257" spans="1:8" x14ac:dyDescent="0.2">
      <c r="A257">
        <v>252</v>
      </c>
      <c r="B257" s="13"/>
      <c r="C257" s="40" t="s">
        <v>164</v>
      </c>
      <c r="D257" s="39" t="s">
        <v>168</v>
      </c>
      <c r="E257" s="11" t="s">
        <v>34</v>
      </c>
      <c r="F257" s="11">
        <v>1962</v>
      </c>
      <c r="G257" s="74" t="s">
        <v>7</v>
      </c>
      <c r="H257" s="47" t="str">
        <f>IF(E257="M",LOOKUP($H$2-F257,{0;40;50;60;70},{"muži A";"muži B";"muži C";"muži D";"muži E"}),IF(E257="Ž",LOOKUP($H$2-F257,{0;40;50},{"ženy F";"ženy G";"ženy H"}),"ERR"))</f>
        <v>muži C</v>
      </c>
    </row>
    <row r="258" spans="1:8" x14ac:dyDescent="0.2">
      <c r="A258">
        <v>253</v>
      </c>
      <c r="B258" s="13"/>
      <c r="C258" s="40" t="s">
        <v>135</v>
      </c>
      <c r="D258" s="39" t="s">
        <v>137</v>
      </c>
      <c r="E258" s="11" t="s">
        <v>33</v>
      </c>
      <c r="F258" s="11">
        <v>1955</v>
      </c>
      <c r="G258" s="74" t="s">
        <v>80</v>
      </c>
      <c r="H258" s="47" t="str">
        <f>IF(E258="M",LOOKUP($H$2-F258,{0;40;50;60;70},{"muži A";"muži B";"muži C";"muži D";"muži E"}),IF(E258="Ž",LOOKUP($H$2-F258,{0;40;50},{"ženy F";"ženy G";"ženy H"}),"ERR"))</f>
        <v>ženy H</v>
      </c>
    </row>
    <row r="259" spans="1:8" x14ac:dyDescent="0.2">
      <c r="A259">
        <v>254</v>
      </c>
      <c r="B259" s="13">
        <v>78</v>
      </c>
      <c r="C259" s="40" t="s">
        <v>338</v>
      </c>
      <c r="D259" s="39" t="s">
        <v>422</v>
      </c>
      <c r="E259" s="11" t="s">
        <v>34</v>
      </c>
      <c r="F259" s="11">
        <v>1972</v>
      </c>
      <c r="G259" s="74" t="s">
        <v>57</v>
      </c>
      <c r="H259" s="47" t="str">
        <f>IF(E259="M",LOOKUP($H$2-F259,{0;40;50;60;70},{"muži A";"muži B";"muži C";"muži D";"muži E"}),IF(E259="Ž",LOOKUP($H$2-F259,{0;40;50},{"ženy F";"ženy G";"ženy H"}),"ERR"))</f>
        <v>muži B</v>
      </c>
    </row>
    <row r="260" spans="1:8" x14ac:dyDescent="0.2">
      <c r="A260">
        <v>255</v>
      </c>
      <c r="B260" s="13"/>
      <c r="C260" s="40" t="s">
        <v>138</v>
      </c>
      <c r="D260" s="39" t="s">
        <v>139</v>
      </c>
      <c r="E260" s="11" t="s">
        <v>33</v>
      </c>
      <c r="F260" s="11">
        <v>1977</v>
      </c>
      <c r="G260" s="74" t="s">
        <v>7</v>
      </c>
      <c r="H260" s="47" t="str">
        <f>IF(E260="M",LOOKUP($H$2-F260,{0;40;50;60;70},{"muži A";"muži B";"muži C";"muži D";"muži E"}),IF(E260="Ž",LOOKUP($H$2-F260,{0;40;50},{"ženy F";"ženy G";"ženy H"}),"ERR"))</f>
        <v>ženy G</v>
      </c>
    </row>
    <row r="261" spans="1:8" x14ac:dyDescent="0.2">
      <c r="A261">
        <v>256</v>
      </c>
      <c r="B261" s="13"/>
      <c r="C261" s="40" t="s">
        <v>173</v>
      </c>
      <c r="D261" s="39" t="s">
        <v>186</v>
      </c>
      <c r="E261" s="11" t="s">
        <v>34</v>
      </c>
      <c r="F261" s="11">
        <v>1970</v>
      </c>
      <c r="G261" s="74" t="s">
        <v>6</v>
      </c>
      <c r="H261" s="47" t="str">
        <f>IF(E261="M",LOOKUP($H$2-F261,{0;40;50;60;70},{"muži A";"muži B";"muži C";"muži D";"muži E"}),IF(E261="Ž",LOOKUP($H$2-F261,{0;40;50},{"ženy F";"ženy G";"ženy H"}),"ERR"))</f>
        <v>muži B</v>
      </c>
    </row>
    <row r="262" spans="1:8" x14ac:dyDescent="0.2">
      <c r="A262">
        <v>257</v>
      </c>
      <c r="B262" s="13"/>
      <c r="C262" s="40" t="s">
        <v>197</v>
      </c>
      <c r="D262" s="39" t="s">
        <v>200</v>
      </c>
      <c r="E262" s="11" t="s">
        <v>33</v>
      </c>
      <c r="F262" s="11">
        <v>1983</v>
      </c>
      <c r="G262" s="74" t="s">
        <v>35</v>
      </c>
      <c r="H262" s="47" t="str">
        <f>IF(E262="M",LOOKUP($H$2-F262,{0;40;50;60;70},{"muži A";"muži B";"muži C";"muži D";"muži E"}),IF(E262="Ž",LOOKUP($H$2-F262,{0;40;50},{"ženy F";"ženy G";"ženy H"}),"ERR"))</f>
        <v>ženy F</v>
      </c>
    </row>
    <row r="263" spans="1:8" x14ac:dyDescent="0.2">
      <c r="A263">
        <v>258</v>
      </c>
      <c r="B263" s="13"/>
      <c r="C263" s="40" t="s">
        <v>363</v>
      </c>
      <c r="D263" s="39" t="s">
        <v>364</v>
      </c>
      <c r="E263" s="11" t="s">
        <v>33</v>
      </c>
      <c r="F263" s="11">
        <v>1964</v>
      </c>
      <c r="G263" s="74" t="s">
        <v>4</v>
      </c>
      <c r="H263" s="47" t="str">
        <f>IF(E263="M",LOOKUP($H$2-F263,{0;40;50;60;70},{"muži A";"muži B";"muži C";"muži D";"muži E"}),IF(E263="Ž",LOOKUP($H$2-F263,{0;40;50},{"ženy F";"ženy G";"ženy H"}),"ERR"))</f>
        <v>ženy H</v>
      </c>
    </row>
    <row r="264" spans="1:8" x14ac:dyDescent="0.2">
      <c r="A264">
        <v>259</v>
      </c>
      <c r="B264" s="13">
        <v>9</v>
      </c>
      <c r="C264" s="40" t="s">
        <v>154</v>
      </c>
      <c r="D264" s="39" t="s">
        <v>157</v>
      </c>
      <c r="E264" s="11" t="s">
        <v>33</v>
      </c>
      <c r="F264" s="11">
        <v>1989</v>
      </c>
      <c r="G264" s="74" t="s">
        <v>4</v>
      </c>
      <c r="H264" s="47" t="str">
        <f>IF(E264="M",LOOKUP($H$2-F264,{0;40;50;60;70},{"muži A";"muži B";"muži C";"muži D";"muži E"}),IF(E264="Ž",LOOKUP($H$2-F264,{0;40;50},{"ženy F";"ženy G";"ženy H"}),"ERR"))</f>
        <v>ženy F</v>
      </c>
    </row>
    <row r="265" spans="1:8" x14ac:dyDescent="0.2">
      <c r="A265">
        <v>260</v>
      </c>
      <c r="B265" s="13">
        <v>57</v>
      </c>
      <c r="C265" s="40" t="s">
        <v>160</v>
      </c>
      <c r="D265" s="39" t="s">
        <v>163</v>
      </c>
      <c r="E265" s="11" t="s">
        <v>34</v>
      </c>
      <c r="F265" s="11">
        <v>1948</v>
      </c>
      <c r="G265" s="74" t="s">
        <v>7</v>
      </c>
      <c r="H265" s="47" t="str">
        <f>IF(E265="M",LOOKUP($H$2-F265,{0;40;50;60;70},{"muži A";"muži B";"muži C";"muži D";"muži E"}),IF(E265="Ž",LOOKUP($H$2-F265,{0;40;50},{"ženy F";"ženy G";"ženy H"}),"ERR"))</f>
        <v>muži E</v>
      </c>
    </row>
    <row r="266" spans="1:8" x14ac:dyDescent="0.2">
      <c r="A266">
        <v>261</v>
      </c>
      <c r="B266" s="13"/>
      <c r="C266" s="40" t="s">
        <v>298</v>
      </c>
      <c r="D266" s="39" t="s">
        <v>301</v>
      </c>
      <c r="E266" s="11" t="s">
        <v>33</v>
      </c>
      <c r="F266" s="11">
        <v>1990</v>
      </c>
      <c r="G266" s="74" t="s">
        <v>35</v>
      </c>
      <c r="H266" s="47" t="str">
        <f>IF(E266="M",LOOKUP($H$2-F266,{0;40;50;60;70},{"muži A";"muži B";"muži C";"muži D";"muži E"}),IF(E266="Ž",LOOKUP($H$2-F266,{0;40;50},{"ženy F";"ženy G";"ženy H"}),"ERR"))</f>
        <v>ženy F</v>
      </c>
    </row>
    <row r="267" spans="1:8" x14ac:dyDescent="0.2">
      <c r="A267">
        <v>262</v>
      </c>
      <c r="B267" s="13"/>
      <c r="C267" s="40" t="s">
        <v>320</v>
      </c>
      <c r="D267" s="39" t="s">
        <v>323</v>
      </c>
      <c r="E267" s="11" t="s">
        <v>34</v>
      </c>
      <c r="F267" s="11">
        <v>1980</v>
      </c>
      <c r="G267" s="74" t="s">
        <v>5</v>
      </c>
      <c r="H267" s="47" t="str">
        <f>IF(E267="M",LOOKUP($H$2-F267,{0;40;50;60;70},{"muži A";"muži B";"muži C";"muži D";"muži E"}),IF(E267="Ž",LOOKUP($H$2-F267,{0;40;50},{"ženy F";"ženy G";"ženy H"}),"ERR"))</f>
        <v>muži A</v>
      </c>
    </row>
    <row r="268" spans="1:8" x14ac:dyDescent="0.2">
      <c r="A268">
        <v>263</v>
      </c>
      <c r="B268" s="13"/>
      <c r="C268" s="40" t="s">
        <v>274</v>
      </c>
      <c r="D268" s="39" t="s">
        <v>323</v>
      </c>
      <c r="E268" s="11" t="s">
        <v>34</v>
      </c>
      <c r="F268" s="11">
        <v>1985</v>
      </c>
      <c r="G268" s="74" t="s">
        <v>6</v>
      </c>
      <c r="H268" s="47" t="str">
        <f>IF(E268="M",LOOKUP($H$2-F268,{0;40;50;60;70},{"muži A";"muži B";"muži C";"muži D";"muži E"}),IF(E268="Ž",LOOKUP($H$2-F268,{0;40;50},{"ženy F";"ženy G";"ženy H"}),"ERR"))</f>
        <v>muži A</v>
      </c>
    </row>
    <row r="269" spans="1:8" x14ac:dyDescent="0.2">
      <c r="A269">
        <v>264</v>
      </c>
      <c r="B269" s="13"/>
      <c r="C269" s="40" t="s">
        <v>203</v>
      </c>
      <c r="D269" s="39" t="s">
        <v>205</v>
      </c>
      <c r="E269" s="11" t="s">
        <v>33</v>
      </c>
      <c r="F269" s="11">
        <v>1995</v>
      </c>
      <c r="G269" s="74" t="s">
        <v>77</v>
      </c>
      <c r="H269" s="47" t="str">
        <f>IF(E269="M",LOOKUP($H$2-F269,{0;40;50;60;70},{"muži A";"muži B";"muži C";"muži D";"muži E"}),IF(E269="Ž",LOOKUP($H$2-F269,{0;40;50},{"ženy F";"ženy G";"ženy H"}),"ERR"))</f>
        <v>ženy F</v>
      </c>
    </row>
    <row r="270" spans="1:8" x14ac:dyDescent="0.2">
      <c r="A270">
        <v>265</v>
      </c>
      <c r="B270" s="13">
        <v>84</v>
      </c>
      <c r="C270" s="40" t="s">
        <v>134</v>
      </c>
      <c r="D270" s="39" t="s">
        <v>295</v>
      </c>
      <c r="E270" s="11" t="s">
        <v>34</v>
      </c>
      <c r="F270" s="11">
        <v>1973</v>
      </c>
      <c r="G270" s="74" t="s">
        <v>6</v>
      </c>
      <c r="H270" s="47" t="str">
        <f>IF(E270="M",LOOKUP($H$2-F270,{0;40;50;60;70},{"muži A";"muži B";"muži C";"muži D";"muži E"}),IF(E270="Ž",LOOKUP($H$2-F270,{0;40;50},{"ženy F";"ženy G";"ženy H"}),"ERR"))</f>
        <v>muži B</v>
      </c>
    </row>
    <row r="271" spans="1:8" x14ac:dyDescent="0.2">
      <c r="A271">
        <v>266</v>
      </c>
      <c r="B271" s="13" t="s">
        <v>557</v>
      </c>
      <c r="C271" s="40" t="s">
        <v>146</v>
      </c>
      <c r="D271" s="39" t="s">
        <v>153</v>
      </c>
      <c r="E271" s="11" t="s">
        <v>34</v>
      </c>
      <c r="F271" s="11">
        <v>1945</v>
      </c>
      <c r="G271" s="74" t="s">
        <v>83</v>
      </c>
      <c r="H271" s="47" t="str">
        <f>IF(E271="M",LOOKUP($H$2-F271,{0;40;50;60;70},{"muži A";"muži B";"muži C";"muži D";"muži E"}),IF(E271="Ž",LOOKUP($H$2-F271,{0;40;50},{"ženy F";"ženy G";"ženy H"}),"ERR"))</f>
        <v>muži E</v>
      </c>
    </row>
    <row r="272" spans="1:8" x14ac:dyDescent="0.2">
      <c r="A272">
        <v>267</v>
      </c>
      <c r="B272" s="13"/>
      <c r="C272" s="40" t="s">
        <v>134</v>
      </c>
      <c r="D272" s="39" t="s">
        <v>296</v>
      </c>
      <c r="E272" s="11" t="s">
        <v>34</v>
      </c>
      <c r="F272" s="11">
        <v>1975</v>
      </c>
      <c r="G272" s="74" t="s">
        <v>18</v>
      </c>
      <c r="H272" s="47" t="str">
        <f>IF(E272="M",LOOKUP($H$2-F272,{0;40;50;60;70},{"muži A";"muži B";"muži C";"muži D";"muži E"}),IF(E272="Ž",LOOKUP($H$2-F272,{0;40;50},{"ženy F";"ženy G";"ženy H"}),"ERR"))</f>
        <v>muži B</v>
      </c>
    </row>
    <row r="273" spans="1:8" x14ac:dyDescent="0.2">
      <c r="A273">
        <v>268</v>
      </c>
      <c r="B273" s="13"/>
      <c r="C273" s="40" t="s">
        <v>109</v>
      </c>
      <c r="D273" s="39" t="s">
        <v>110</v>
      </c>
      <c r="E273" s="11" t="s">
        <v>34</v>
      </c>
      <c r="F273" s="11">
        <v>1952</v>
      </c>
      <c r="G273" s="74" t="s">
        <v>6</v>
      </c>
      <c r="H273" s="47" t="str">
        <f>IF(E273="M",LOOKUP($H$2-F273,{0;40;50;60;70},{"muži A";"muži B";"muži C";"muži D";"muži E"}),IF(E273="Ž",LOOKUP($H$2-F273,{0;40;50},{"ženy F";"ženy G";"ženy H"}),"ERR"))</f>
        <v>muži D</v>
      </c>
    </row>
    <row r="274" spans="1:8" x14ac:dyDescent="0.2">
      <c r="A274">
        <v>269</v>
      </c>
      <c r="B274" s="13"/>
      <c r="C274" s="40" t="s">
        <v>154</v>
      </c>
      <c r="D274" s="39" t="s">
        <v>446</v>
      </c>
      <c r="E274" s="11" t="s">
        <v>33</v>
      </c>
      <c r="F274" s="11">
        <v>1974</v>
      </c>
      <c r="G274" s="74" t="s">
        <v>91</v>
      </c>
      <c r="H274" s="47" t="str">
        <f>IF(E274="M",LOOKUP($H$2-F274,{0;40;50;60;70},{"muži A";"muži B";"muži C";"muži D";"muži E"}),IF(E274="Ž",LOOKUP($H$2-F274,{0;40;50},{"ženy F";"ženy G";"ženy H"}),"ERR"))</f>
        <v>ženy G</v>
      </c>
    </row>
    <row r="275" spans="1:8" x14ac:dyDescent="0.2">
      <c r="A275">
        <v>270</v>
      </c>
      <c r="B275" s="13"/>
      <c r="C275" s="40" t="s">
        <v>285</v>
      </c>
      <c r="D275" s="39" t="s">
        <v>289</v>
      </c>
      <c r="E275" s="11" t="s">
        <v>33</v>
      </c>
      <c r="F275" s="11">
        <v>1981</v>
      </c>
      <c r="G275" s="74" t="s">
        <v>7</v>
      </c>
      <c r="H275" s="47" t="str">
        <f>IF(E275="M",LOOKUP($H$2-F275,{0;40;50;60;70},{"muži A";"muži B";"muži C";"muži D";"muži E"}),IF(E275="Ž",LOOKUP($H$2-F275,{0;40;50},{"ženy F";"ženy G";"ženy H"}),"ERR"))</f>
        <v>ženy F</v>
      </c>
    </row>
    <row r="276" spans="1:8" x14ac:dyDescent="0.2">
      <c r="A276">
        <v>271</v>
      </c>
      <c r="B276" s="13"/>
      <c r="C276" s="40" t="s">
        <v>238</v>
      </c>
      <c r="D276" s="39" t="s">
        <v>246</v>
      </c>
      <c r="E276" s="11" t="s">
        <v>34</v>
      </c>
      <c r="F276" s="11">
        <v>1985</v>
      </c>
      <c r="G276" s="74" t="s">
        <v>44</v>
      </c>
      <c r="H276" s="47" t="str">
        <f>IF(E276="M",LOOKUP($H$2-F276,{0;40;50;60;70},{"muži A";"muži B";"muži C";"muži D";"muži E"}),IF(E276="Ž",LOOKUP($H$2-F276,{0;40;50},{"ženy F";"ženy G";"ženy H"}),"ERR"))</f>
        <v>muži A</v>
      </c>
    </row>
    <row r="277" spans="1:8" x14ac:dyDescent="0.2">
      <c r="A277">
        <v>272</v>
      </c>
      <c r="B277" s="13">
        <v>76</v>
      </c>
      <c r="C277" s="40" t="s">
        <v>108</v>
      </c>
      <c r="D277" s="39" t="s">
        <v>230</v>
      </c>
      <c r="E277" s="11" t="s">
        <v>34</v>
      </c>
      <c r="F277" s="11">
        <v>1965</v>
      </c>
      <c r="G277" s="74" t="s">
        <v>52</v>
      </c>
      <c r="H277" s="47" t="str">
        <f>IF(E277="M",LOOKUP($H$2-F277,{0;40;50;60;70},{"muži A";"muži B";"muži C";"muži D";"muži E"}),IF(E277="Ž",LOOKUP($H$2-F277,{0;40;50},{"ženy F";"ženy G";"ženy H"}),"ERR"))</f>
        <v>muži C</v>
      </c>
    </row>
    <row r="278" spans="1:8" x14ac:dyDescent="0.2">
      <c r="A278">
        <v>273</v>
      </c>
      <c r="B278" s="13"/>
      <c r="C278" s="40" t="s">
        <v>219</v>
      </c>
      <c r="D278" s="39" t="s">
        <v>220</v>
      </c>
      <c r="E278" s="11" t="s">
        <v>33</v>
      </c>
      <c r="F278" s="11">
        <v>1973</v>
      </c>
      <c r="G278" s="74" t="s">
        <v>4</v>
      </c>
      <c r="H278" s="47" t="str">
        <f>IF(E278="M",LOOKUP($H$2-F278,{0;40;50;60;70},{"muži A";"muži B";"muži C";"muži D";"muži E"}),IF(E278="Ž",LOOKUP($H$2-F278,{0;40;50},{"ženy F";"ženy G";"ženy H"}),"ERR"))</f>
        <v>ženy G</v>
      </c>
    </row>
    <row r="279" spans="1:8" x14ac:dyDescent="0.2">
      <c r="A279">
        <v>274</v>
      </c>
      <c r="B279" s="13"/>
      <c r="C279" s="40" t="s">
        <v>219</v>
      </c>
      <c r="D279" s="39" t="s">
        <v>221</v>
      </c>
      <c r="E279" s="11" t="s">
        <v>33</v>
      </c>
      <c r="F279" s="11">
        <v>1979</v>
      </c>
      <c r="G279" s="74" t="s">
        <v>76</v>
      </c>
      <c r="H279" s="47" t="str">
        <f>IF(E279="M",LOOKUP($H$2-F279,{0;40;50;60;70},{"muži A";"muži B";"muži C";"muži D";"muži E"}),IF(E279="Ž",LOOKUP($H$2-F279,{0;40;50},{"ženy F";"ženy G";"ženy H"}),"ERR"))</f>
        <v>ženy F</v>
      </c>
    </row>
    <row r="280" spans="1:8" x14ac:dyDescent="0.2">
      <c r="A280">
        <v>275</v>
      </c>
      <c r="B280" s="13"/>
      <c r="C280" s="40" t="s">
        <v>134</v>
      </c>
      <c r="D280" s="39" t="s">
        <v>375</v>
      </c>
      <c r="E280" s="11" t="s">
        <v>34</v>
      </c>
      <c r="F280" s="11">
        <v>1957</v>
      </c>
      <c r="G280" s="74" t="s">
        <v>436</v>
      </c>
      <c r="H280" s="47" t="str">
        <f>IF(E280="M",LOOKUP($H$2-F280,{0;40;50;60;70},{"muži A";"muži B";"muži C";"muži D";"muži E"}),IF(E280="Ž",LOOKUP($H$2-F280,{0;40;50},{"ženy F";"ženy G";"ženy H"}),"ERR"))</f>
        <v>muži D</v>
      </c>
    </row>
    <row r="281" spans="1:8" x14ac:dyDescent="0.2">
      <c r="A281">
        <v>276</v>
      </c>
      <c r="B281" s="13"/>
      <c r="C281" s="40" t="s">
        <v>134</v>
      </c>
      <c r="D281" s="39" t="s">
        <v>297</v>
      </c>
      <c r="E281" s="11" t="s">
        <v>34</v>
      </c>
      <c r="F281" s="11">
        <v>1968</v>
      </c>
      <c r="G281" s="74" t="s">
        <v>19</v>
      </c>
      <c r="H281" s="47" t="str">
        <f>IF(E281="M",LOOKUP($H$2-F281,{0;40;50;60;70},{"muži A";"muži B";"muži C";"muži D";"muži E"}),IF(E281="Ž",LOOKUP($H$2-F281,{0;40;50},{"ženy F";"ženy G";"ženy H"}),"ERR"))</f>
        <v>muži C</v>
      </c>
    </row>
    <row r="282" spans="1:8" x14ac:dyDescent="0.2">
      <c r="A282">
        <v>277</v>
      </c>
      <c r="B282" s="13"/>
      <c r="C282" s="40" t="s">
        <v>318</v>
      </c>
      <c r="D282" s="39" t="s">
        <v>319</v>
      </c>
      <c r="E282" s="11" t="s">
        <v>34</v>
      </c>
      <c r="F282" s="11">
        <v>1979</v>
      </c>
      <c r="G282" s="74" t="s">
        <v>11</v>
      </c>
      <c r="H282" s="47" t="str">
        <f>IF(E282="M",LOOKUP($H$2-F282,{0;40;50;60;70},{"muži A";"muži B";"muži C";"muži D";"muži E"}),IF(E282="Ž",LOOKUP($H$2-F282,{0;40;50},{"ženy F";"ženy G";"ženy H"}),"ERR"))</f>
        <v>muži A</v>
      </c>
    </row>
    <row r="283" spans="1:8" x14ac:dyDescent="0.2">
      <c r="A283">
        <v>278</v>
      </c>
      <c r="B283" s="13"/>
      <c r="C283" s="40" t="s">
        <v>470</v>
      </c>
      <c r="D283" s="39" t="s">
        <v>471</v>
      </c>
      <c r="E283" s="11" t="s">
        <v>33</v>
      </c>
      <c r="F283" s="11">
        <v>1991</v>
      </c>
      <c r="G283" s="74" t="s">
        <v>17</v>
      </c>
      <c r="H283" s="47" t="str">
        <f>IF(E283="M",LOOKUP($H$2-F283,{0;40;50;60;70},{"muži A";"muži B";"muži C";"muži D";"muži E"}),IF(E283="Ž",LOOKUP($H$2-F283,{0;40;50},{"ženy F";"ženy G";"ženy H"}),"ERR"))</f>
        <v>ženy F</v>
      </c>
    </row>
    <row r="284" spans="1:8" x14ac:dyDescent="0.2">
      <c r="A284">
        <v>279</v>
      </c>
      <c r="B284" s="13">
        <v>69</v>
      </c>
      <c r="C284" s="40" t="s">
        <v>354</v>
      </c>
      <c r="D284" s="39" t="s">
        <v>356</v>
      </c>
      <c r="E284" s="11" t="s">
        <v>33</v>
      </c>
      <c r="F284" s="11">
        <v>1961</v>
      </c>
      <c r="G284" s="74" t="s">
        <v>7</v>
      </c>
      <c r="H284" s="47" t="str">
        <f>IF(E284="M",LOOKUP($H$2-F284,{0;40;50;60;70},{"muži A";"muži B";"muži C";"muži D";"muži E"}),IF(E284="Ž",LOOKUP($H$2-F284,{0;40;50},{"ženy F";"ženy G";"ženy H"}),"ERR"))</f>
        <v>ženy H</v>
      </c>
    </row>
    <row r="285" spans="1:8" x14ac:dyDescent="0.2">
      <c r="A285">
        <v>280</v>
      </c>
      <c r="B285" s="13">
        <v>3</v>
      </c>
      <c r="C285" s="40" t="s">
        <v>247</v>
      </c>
      <c r="D285" s="39" t="s">
        <v>509</v>
      </c>
      <c r="E285" s="11" t="s">
        <v>33</v>
      </c>
      <c r="F285" s="11">
        <v>1988</v>
      </c>
      <c r="G285" s="74" t="s">
        <v>458</v>
      </c>
      <c r="H285" s="47" t="str">
        <f>IF(E285="M",LOOKUP($H$2-F285,{0;40;50;60;70},{"muži A";"muži B";"muži C";"muži D";"muži E"}),IF(E285="Ž",LOOKUP($H$2-F285,{0;40;50},{"ženy F";"ženy G";"ženy H"}),"ERR"))</f>
        <v>ženy F</v>
      </c>
    </row>
    <row r="286" spans="1:8" x14ac:dyDescent="0.2">
      <c r="A286">
        <v>281</v>
      </c>
      <c r="B286" s="13">
        <v>6</v>
      </c>
      <c r="C286" s="40" t="s">
        <v>274</v>
      </c>
      <c r="D286" s="39" t="s">
        <v>510</v>
      </c>
      <c r="E286" s="11" t="s">
        <v>34</v>
      </c>
      <c r="F286" s="11">
        <v>1957</v>
      </c>
      <c r="G286" s="74" t="s">
        <v>458</v>
      </c>
      <c r="H286" s="47" t="str">
        <f>IF(E286="M",LOOKUP($H$2-F286,{0;40;50;60;70},{"muži A";"muži B";"muži C";"muži D";"muži E"}),IF(E286="Ž",LOOKUP($H$2-F286,{0;40;50},{"ženy F";"ženy G";"ženy H"}),"ERR"))</f>
        <v>muži D</v>
      </c>
    </row>
    <row r="287" spans="1:8" x14ac:dyDescent="0.2">
      <c r="A287">
        <v>282</v>
      </c>
      <c r="B287" s="13">
        <v>7</v>
      </c>
      <c r="C287" s="40" t="s">
        <v>365</v>
      </c>
      <c r="D287" s="39" t="s">
        <v>511</v>
      </c>
      <c r="E287" s="11" t="s">
        <v>33</v>
      </c>
      <c r="F287" s="11">
        <v>1987</v>
      </c>
      <c r="G287" s="74" t="s">
        <v>43</v>
      </c>
      <c r="H287" s="47" t="str">
        <f>IF(E287="M",LOOKUP($H$2-F287,{0;40;50;60;70},{"muži A";"muži B";"muži C";"muži D";"muži E"}),IF(E287="Ž",LOOKUP($H$2-F287,{0;40;50},{"ženy F";"ženy G";"ženy H"}),"ERR"))</f>
        <v>ženy F</v>
      </c>
    </row>
    <row r="288" spans="1:8" x14ac:dyDescent="0.2">
      <c r="A288">
        <v>283</v>
      </c>
      <c r="B288" s="13">
        <v>5</v>
      </c>
      <c r="C288" s="40" t="s">
        <v>238</v>
      </c>
      <c r="D288" s="39" t="s">
        <v>512</v>
      </c>
      <c r="E288" s="11" t="s">
        <v>34</v>
      </c>
      <c r="F288" s="11">
        <v>2001</v>
      </c>
      <c r="G288" s="74" t="s">
        <v>8</v>
      </c>
      <c r="H288" s="47" t="str">
        <f>IF(E288="M",LOOKUP($H$2-F288,{0;40;50;60;70},{"muži A";"muži B";"muži C";"muži D";"muži E"}),IF(E288="Ž",LOOKUP($H$2-F288,{0;40;50},{"ženy F";"ženy G";"ženy H"}),"ERR"))</f>
        <v>muži A</v>
      </c>
    </row>
    <row r="289" spans="1:8" x14ac:dyDescent="0.2">
      <c r="A289">
        <v>284</v>
      </c>
      <c r="B289" s="13">
        <v>10</v>
      </c>
      <c r="C289" s="40" t="s">
        <v>513</v>
      </c>
      <c r="D289" s="39" t="s">
        <v>377</v>
      </c>
      <c r="E289" s="11" t="s">
        <v>34</v>
      </c>
      <c r="F289" s="11">
        <v>1969</v>
      </c>
      <c r="G289" s="74" t="s">
        <v>514</v>
      </c>
      <c r="H289" s="47" t="str">
        <f>IF(E289="M",LOOKUP($H$2-F289,{0;40;50;60;70},{"muži A";"muži B";"muži C";"muži D";"muži E"}),IF(E289="Ž",LOOKUP($H$2-F289,{0;40;50},{"ženy F";"ženy G";"ženy H"}),"ERR"))</f>
        <v>muži B</v>
      </c>
    </row>
    <row r="290" spans="1:8" x14ac:dyDescent="0.2">
      <c r="A290">
        <v>285</v>
      </c>
      <c r="B290" s="13">
        <v>12</v>
      </c>
      <c r="C290" s="40" t="s">
        <v>324</v>
      </c>
      <c r="D290" s="39" t="s">
        <v>515</v>
      </c>
      <c r="E290" s="11" t="s">
        <v>34</v>
      </c>
      <c r="F290" s="11">
        <v>1954</v>
      </c>
      <c r="G290" s="74" t="s">
        <v>516</v>
      </c>
      <c r="H290" s="47" t="str">
        <f>IF(E290="M",LOOKUP($H$2-F290,{0;40;50;60;70},{"muži A";"muži B";"muži C";"muži D";"muži E"}),IF(E290="Ž",LOOKUP($H$2-F290,{0;40;50},{"ženy F";"ženy G";"ženy H"}),"ERR"))</f>
        <v>muži D</v>
      </c>
    </row>
    <row r="291" spans="1:8" x14ac:dyDescent="0.2">
      <c r="A291">
        <v>286</v>
      </c>
      <c r="B291" s="13">
        <v>18</v>
      </c>
      <c r="C291" s="40" t="s">
        <v>108</v>
      </c>
      <c r="D291" s="39" t="s">
        <v>517</v>
      </c>
      <c r="E291" s="11" t="s">
        <v>34</v>
      </c>
      <c r="F291" s="11">
        <v>1974</v>
      </c>
      <c r="G291" s="74" t="s">
        <v>15</v>
      </c>
      <c r="H291" s="47" t="str">
        <f>IF(E291="M",LOOKUP($H$2-F291,{0;40;50;60;70},{"muži A";"muži B";"muži C";"muži D";"muži E"}),IF(E291="Ž",LOOKUP($H$2-F291,{0;40;50},{"ženy F";"ženy G";"ženy H"}),"ERR"))</f>
        <v>muži B</v>
      </c>
    </row>
    <row r="292" spans="1:8" x14ac:dyDescent="0.2">
      <c r="A292">
        <v>287</v>
      </c>
      <c r="B292" s="13">
        <v>19</v>
      </c>
      <c r="C292" s="40" t="s">
        <v>344</v>
      </c>
      <c r="D292" s="39" t="s">
        <v>518</v>
      </c>
      <c r="E292" s="11" t="s">
        <v>34</v>
      </c>
      <c r="F292" s="11">
        <v>1954</v>
      </c>
      <c r="G292" s="74" t="s">
        <v>519</v>
      </c>
      <c r="H292" s="47" t="str">
        <f>IF(E292="M",LOOKUP($H$2-F292,{0;40;50;60;70},{"muži A";"muži B";"muži C";"muži D";"muži E"}),IF(E292="Ž",LOOKUP($H$2-F292,{0;40;50},{"ženy F";"ženy G";"ženy H"}),"ERR"))</f>
        <v>muži D</v>
      </c>
    </row>
    <row r="293" spans="1:8" x14ac:dyDescent="0.2">
      <c r="A293">
        <v>288</v>
      </c>
      <c r="B293" s="13">
        <v>24</v>
      </c>
      <c r="C293" s="40" t="s">
        <v>521</v>
      </c>
      <c r="D293" s="39" t="s">
        <v>520</v>
      </c>
      <c r="E293" s="11" t="s">
        <v>33</v>
      </c>
      <c r="F293" s="11">
        <v>1980</v>
      </c>
      <c r="G293" s="74"/>
      <c r="H293" s="47" t="str">
        <f>IF(E293="M",LOOKUP($H$2-F293,{0;40;50;60;70},{"muži A";"muži B";"muži C";"muži D";"muži E"}),IF(E293="Ž",LOOKUP($H$2-F293,{0;40;50},{"ženy F";"ženy G";"ženy H"}),"ERR"))</f>
        <v>ženy F</v>
      </c>
    </row>
    <row r="294" spans="1:8" x14ac:dyDescent="0.2">
      <c r="A294">
        <v>289</v>
      </c>
      <c r="B294" s="13">
        <v>25</v>
      </c>
      <c r="C294" s="40" t="s">
        <v>142</v>
      </c>
      <c r="D294" s="39" t="s">
        <v>522</v>
      </c>
      <c r="E294" s="11" t="s">
        <v>33</v>
      </c>
      <c r="F294" s="11">
        <v>1964</v>
      </c>
      <c r="G294" s="74" t="s">
        <v>523</v>
      </c>
      <c r="H294" s="47" t="str">
        <f>IF(E294="M",LOOKUP($H$2-F294,{0;40;50;60;70},{"muži A";"muži B";"muži C";"muži D";"muži E"}),IF(E294="Ž",LOOKUP($H$2-F294,{0;40;50},{"ženy F";"ženy G";"ženy H"}),"ERR"))</f>
        <v>ženy H</v>
      </c>
    </row>
    <row r="295" spans="1:8" x14ac:dyDescent="0.2">
      <c r="A295">
        <v>290</v>
      </c>
      <c r="B295" s="13">
        <v>26</v>
      </c>
      <c r="C295" s="40" t="s">
        <v>524</v>
      </c>
      <c r="D295" s="39" t="s">
        <v>232</v>
      </c>
      <c r="E295" s="11" t="s">
        <v>34</v>
      </c>
      <c r="F295" s="11">
        <v>1952</v>
      </c>
      <c r="G295" s="74" t="s">
        <v>7</v>
      </c>
      <c r="H295" s="47" t="str">
        <f>IF(E295="M",LOOKUP($H$2-F295,{0;40;50;60;70},{"muži A";"muži B";"muži C";"muži D";"muži E"}),IF(E295="Ž",LOOKUP($H$2-F295,{0;40;50},{"ženy F";"ženy G";"ženy H"}),"ERR"))</f>
        <v>muži D</v>
      </c>
    </row>
    <row r="296" spans="1:8" x14ac:dyDescent="0.2">
      <c r="A296">
        <v>291</v>
      </c>
      <c r="B296" s="13">
        <v>29</v>
      </c>
      <c r="C296" s="40" t="s">
        <v>238</v>
      </c>
      <c r="D296" s="39" t="s">
        <v>290</v>
      </c>
      <c r="E296" s="11" t="s">
        <v>34</v>
      </c>
      <c r="F296" s="11">
        <v>2004</v>
      </c>
      <c r="G296" s="74" t="s">
        <v>15</v>
      </c>
      <c r="H296" s="47" t="str">
        <f>IF(E296="M",LOOKUP($H$2-F296,{0;40;50;60;70},{"muži A";"muži B";"muži C";"muži D";"muži E"}),IF(E296="Ž",LOOKUP($H$2-F296,{0;40;50},{"ženy F";"ženy G";"ženy H"}),"ERR"))</f>
        <v>muži A</v>
      </c>
    </row>
    <row r="297" spans="1:8" x14ac:dyDescent="0.2">
      <c r="A297">
        <v>292</v>
      </c>
      <c r="B297" s="13">
        <v>31</v>
      </c>
      <c r="C297" s="40" t="s">
        <v>238</v>
      </c>
      <c r="D297" s="39" t="s">
        <v>525</v>
      </c>
      <c r="E297" s="11" t="s">
        <v>34</v>
      </c>
      <c r="F297" s="11">
        <v>1975</v>
      </c>
      <c r="G297" s="74" t="s">
        <v>80</v>
      </c>
      <c r="H297" s="47" t="str">
        <f>IF(E297="M",LOOKUP($H$2-F297,{0;40;50;60;70},{"muži A";"muži B";"muži C";"muži D";"muži E"}),IF(E297="Ž",LOOKUP($H$2-F297,{0;40;50},{"ženy F";"ženy G";"ženy H"}),"ERR"))</f>
        <v>muži B</v>
      </c>
    </row>
    <row r="298" spans="1:8" x14ac:dyDescent="0.2">
      <c r="A298">
        <v>293</v>
      </c>
      <c r="B298" s="13">
        <v>35</v>
      </c>
      <c r="C298" s="40" t="s">
        <v>171</v>
      </c>
      <c r="D298" s="39" t="s">
        <v>526</v>
      </c>
      <c r="E298" s="11" t="s">
        <v>34</v>
      </c>
      <c r="F298" s="11">
        <v>1980</v>
      </c>
      <c r="G298" s="74" t="s">
        <v>527</v>
      </c>
      <c r="H298" s="47" t="str">
        <f>IF(E298="M",LOOKUP($H$2-F298,{0;40;50;60;70},{"muži A";"muži B";"muži C";"muži D";"muži E"}),IF(E298="Ž",LOOKUP($H$2-F298,{0;40;50},{"ženy F";"ženy G";"ženy H"}),"ERR"))</f>
        <v>muži A</v>
      </c>
    </row>
    <row r="299" spans="1:8" x14ac:dyDescent="0.2">
      <c r="A299">
        <v>294</v>
      </c>
      <c r="B299" s="13">
        <v>36</v>
      </c>
      <c r="C299" s="40" t="s">
        <v>440</v>
      </c>
      <c r="D299" s="39" t="s">
        <v>528</v>
      </c>
      <c r="E299" s="11" t="s">
        <v>33</v>
      </c>
      <c r="F299" s="11">
        <v>1988</v>
      </c>
      <c r="G299" s="74" t="s">
        <v>529</v>
      </c>
      <c r="H299" s="47" t="str">
        <f>IF(E299="M",LOOKUP($H$2-F299,{0;40;50;60;70},{"muži A";"muži B";"muži C";"muži D";"muži E"}),IF(E299="Ž",LOOKUP($H$2-F299,{0;40;50},{"ženy F";"ženy G";"ženy H"}),"ERR"))</f>
        <v>ženy F</v>
      </c>
    </row>
    <row r="300" spans="1:8" ht="13.5" customHeight="1" x14ac:dyDescent="0.2">
      <c r="A300">
        <v>295</v>
      </c>
      <c r="B300" s="13">
        <v>37</v>
      </c>
      <c r="C300" s="40" t="s">
        <v>531</v>
      </c>
      <c r="D300" s="39" t="s">
        <v>530</v>
      </c>
      <c r="E300" s="11" t="s">
        <v>34</v>
      </c>
      <c r="F300" s="11">
        <v>1977</v>
      </c>
      <c r="G300" s="74" t="s">
        <v>529</v>
      </c>
      <c r="H300" s="47" t="str">
        <f>IF(E300="M",LOOKUP($H$2-F300,{0;40;50;60;70},{"muži A";"muži B";"muži C";"muži D";"muži E"}),IF(E300="Ž",LOOKUP($H$2-F300,{0;40;50},{"ženy F";"ženy G";"ženy H"}),"ERR"))</f>
        <v>muži B</v>
      </c>
    </row>
    <row r="301" spans="1:8" ht="13.5" customHeight="1" x14ac:dyDescent="0.2">
      <c r="A301">
        <v>296</v>
      </c>
      <c r="B301" s="13">
        <v>45</v>
      </c>
      <c r="C301" s="40" t="s">
        <v>208</v>
      </c>
      <c r="D301" s="39" t="s">
        <v>532</v>
      </c>
      <c r="E301" s="11" t="s">
        <v>33</v>
      </c>
      <c r="F301" s="11">
        <v>1982</v>
      </c>
      <c r="G301" s="74" t="s">
        <v>80</v>
      </c>
      <c r="H301" s="47" t="str">
        <f>IF(E301="M",LOOKUP($H$2-F301,{0;40;50;60;70},{"muži A";"muži B";"muži C";"muži D";"muži E"}),IF(E301="Ž",LOOKUP($H$2-F301,{0;40;50},{"ženy F";"ženy G";"ženy H"}),"ERR"))</f>
        <v>ženy F</v>
      </c>
    </row>
    <row r="302" spans="1:8" x14ac:dyDescent="0.2">
      <c r="A302">
        <v>297</v>
      </c>
      <c r="B302" s="13">
        <v>46</v>
      </c>
      <c r="C302" s="40" t="s">
        <v>164</v>
      </c>
      <c r="D302" s="39" t="s">
        <v>533</v>
      </c>
      <c r="E302" s="11" t="s">
        <v>34</v>
      </c>
      <c r="F302" s="11">
        <v>1988</v>
      </c>
      <c r="G302" s="74" t="s">
        <v>11</v>
      </c>
      <c r="H302" s="47" t="str">
        <f>IF(E302="M",LOOKUP($H$2-F302,{0;40;50;60;70},{"muži A";"muži B";"muži C";"muži D";"muži E"}),IF(E302="Ž",LOOKUP($H$2-F302,{0;40;50},{"ženy F";"ženy G";"ženy H"}),"ERR"))</f>
        <v>muži A</v>
      </c>
    </row>
    <row r="303" spans="1:8" x14ac:dyDescent="0.2">
      <c r="A303">
        <v>298</v>
      </c>
      <c r="B303" s="13">
        <v>49</v>
      </c>
      <c r="C303" s="40" t="s">
        <v>259</v>
      </c>
      <c r="D303" s="39" t="s">
        <v>534</v>
      </c>
      <c r="E303" s="11" t="s">
        <v>34</v>
      </c>
      <c r="F303" s="11">
        <v>1957</v>
      </c>
      <c r="G303" s="74" t="s">
        <v>535</v>
      </c>
      <c r="H303" s="47" t="str">
        <f>IF(E303="M",LOOKUP($H$2-F303,{0;40;50;60;70},{"muži A";"muži B";"muži C";"muži D";"muži E"}),IF(E303="Ž",LOOKUP($H$2-F303,{0;40;50},{"ženy F";"ženy G";"ženy H"}),"ERR"))</f>
        <v>muži D</v>
      </c>
    </row>
    <row r="304" spans="1:8" x14ac:dyDescent="0.2">
      <c r="A304">
        <v>299</v>
      </c>
      <c r="B304" s="13">
        <v>53</v>
      </c>
      <c r="C304" s="40" t="s">
        <v>402</v>
      </c>
      <c r="D304" s="39" t="s">
        <v>536</v>
      </c>
      <c r="E304" s="11" t="s">
        <v>33</v>
      </c>
      <c r="F304" s="11">
        <v>1981</v>
      </c>
      <c r="G304" s="74" t="s">
        <v>484</v>
      </c>
      <c r="H304" s="47" t="str">
        <f>IF(E304="M",LOOKUP($H$2-F304,{0;40;50;60;70},{"muži A";"muži B";"muži C";"muži D";"muži E"}),IF(E304="Ž",LOOKUP($H$2-F304,{0;40;50},{"ženy F";"ženy G";"ženy H"}),"ERR"))</f>
        <v>ženy F</v>
      </c>
    </row>
    <row r="305" spans="1:8" x14ac:dyDescent="0.2">
      <c r="A305">
        <v>300</v>
      </c>
      <c r="B305" s="13">
        <v>54</v>
      </c>
      <c r="C305" s="40" t="s">
        <v>146</v>
      </c>
      <c r="D305" s="39" t="s">
        <v>153</v>
      </c>
      <c r="E305" s="11" t="s">
        <v>34</v>
      </c>
      <c r="F305" s="11">
        <v>1968</v>
      </c>
      <c r="G305" s="74" t="s">
        <v>484</v>
      </c>
      <c r="H305" s="47" t="str">
        <f>IF(E305="M",LOOKUP($H$2-F305,{0;40;50;60;70},{"muži A";"muži B";"muži C";"muži D";"muži E"}),IF(E305="Ž",LOOKUP($H$2-F305,{0;40;50},{"ženy F";"ženy G";"ženy H"}),"ERR"))</f>
        <v>muži C</v>
      </c>
    </row>
    <row r="306" spans="1:8" x14ac:dyDescent="0.2">
      <c r="A306">
        <v>301</v>
      </c>
      <c r="B306" s="13">
        <v>58</v>
      </c>
      <c r="C306" s="40" t="s">
        <v>173</v>
      </c>
      <c r="D306" s="39" t="s">
        <v>537</v>
      </c>
      <c r="E306" s="11" t="s">
        <v>34</v>
      </c>
      <c r="F306" s="11">
        <v>1977</v>
      </c>
      <c r="G306" s="74" t="s">
        <v>538</v>
      </c>
      <c r="H306" s="47" t="str">
        <f>IF(E306="M",LOOKUP($H$2-F306,{0;40;50;60;70},{"muži A";"muži B";"muži C";"muži D";"muži E"}),IF(E306="Ž",LOOKUP($H$2-F306,{0;40;50},{"ženy F";"ženy G";"ženy H"}),"ERR"))</f>
        <v>muži B</v>
      </c>
    </row>
    <row r="307" spans="1:8" x14ac:dyDescent="0.2">
      <c r="A307">
        <v>302</v>
      </c>
      <c r="B307" s="13">
        <v>59</v>
      </c>
      <c r="C307" s="40" t="s">
        <v>146</v>
      </c>
      <c r="D307" s="39" t="s">
        <v>453</v>
      </c>
      <c r="E307" s="11" t="s">
        <v>34</v>
      </c>
      <c r="F307" s="11">
        <v>1982</v>
      </c>
      <c r="G307" s="74" t="s">
        <v>539</v>
      </c>
      <c r="H307" s="47" t="str">
        <f>IF(E307="M",LOOKUP($H$2-F307,{0;40;50;60;70},{"muži A";"muži B";"muži C";"muži D";"muži E"}),IF(E307="Ž",LOOKUP($H$2-F307,{0;40;50},{"ženy F";"ženy G";"ženy H"}),"ERR"))</f>
        <v>muži A</v>
      </c>
    </row>
    <row r="308" spans="1:8" x14ac:dyDescent="0.2">
      <c r="A308">
        <v>303</v>
      </c>
      <c r="B308" s="13">
        <v>61</v>
      </c>
      <c r="C308" s="40" t="s">
        <v>541</v>
      </c>
      <c r="D308" s="39" t="s">
        <v>540</v>
      </c>
      <c r="E308" s="11" t="s">
        <v>34</v>
      </c>
      <c r="F308" s="11">
        <v>1958</v>
      </c>
      <c r="G308" s="74" t="s">
        <v>542</v>
      </c>
      <c r="H308" s="47" t="str">
        <f>IF(E308="M",LOOKUP($H$2-F308,{0;40;50;60;70},{"muži A";"muži B";"muži C";"muži D";"muži E"}),IF(E308="Ž",LOOKUP($H$2-F308,{0;40;50},{"ženy F";"ženy G";"ženy H"}),"ERR"))</f>
        <v>muži D</v>
      </c>
    </row>
    <row r="309" spans="1:8" x14ac:dyDescent="0.2">
      <c r="A309">
        <v>304</v>
      </c>
      <c r="B309" s="13">
        <v>65</v>
      </c>
      <c r="C309" s="40" t="s">
        <v>197</v>
      </c>
      <c r="D309" s="39" t="s">
        <v>543</v>
      </c>
      <c r="E309" s="11" t="s">
        <v>33</v>
      </c>
      <c r="F309" s="11">
        <v>1978</v>
      </c>
      <c r="G309" s="74" t="s">
        <v>80</v>
      </c>
      <c r="H309" s="47" t="str">
        <f>IF(E309="M",LOOKUP($H$2-F309,{0;40;50;60;70},{"muži A";"muži B";"muži C";"muži D";"muži E"}),IF(E309="Ž",LOOKUP($H$2-F309,{0;40;50},{"ženy F";"ženy G";"ženy H"}),"ERR"))</f>
        <v>ženy G</v>
      </c>
    </row>
    <row r="310" spans="1:8" x14ac:dyDescent="0.2">
      <c r="A310">
        <v>305</v>
      </c>
      <c r="B310" s="13">
        <v>71</v>
      </c>
      <c r="C310" s="40" t="s">
        <v>545</v>
      </c>
      <c r="D310" s="39" t="s">
        <v>544</v>
      </c>
      <c r="E310" s="11" t="s">
        <v>33</v>
      </c>
      <c r="F310" s="11">
        <v>1984</v>
      </c>
      <c r="G310" s="74" t="s">
        <v>546</v>
      </c>
      <c r="H310" s="47" t="str">
        <f>IF(E310="M",LOOKUP($H$2-F310,{0;40;50;60;70},{"muži A";"muži B";"muži C";"muži D";"muži E"}),IF(E310="Ž",LOOKUP($H$2-F310,{0;40;50},{"ženy F";"ženy G";"ženy H"}),"ERR"))</f>
        <v>ženy F</v>
      </c>
    </row>
    <row r="311" spans="1:8" x14ac:dyDescent="0.2">
      <c r="A311">
        <v>306</v>
      </c>
      <c r="B311" s="13">
        <v>72</v>
      </c>
      <c r="C311" s="40" t="s">
        <v>352</v>
      </c>
      <c r="D311" s="39" t="s">
        <v>547</v>
      </c>
      <c r="E311" s="11" t="s">
        <v>34</v>
      </c>
      <c r="F311" s="11">
        <v>1969</v>
      </c>
      <c r="G311" s="74" t="s">
        <v>80</v>
      </c>
      <c r="H311" s="47" t="str">
        <f>IF(E311="M",LOOKUP($H$2-F311,{0;40;50;60;70},{"muži A";"muži B";"muži C";"muži D";"muži E"}),IF(E311="Ž",LOOKUP($H$2-F311,{0;40;50},{"ženy F";"ženy G";"ženy H"}),"ERR"))</f>
        <v>muži B</v>
      </c>
    </row>
    <row r="312" spans="1:8" x14ac:dyDescent="0.2">
      <c r="A312">
        <v>307</v>
      </c>
      <c r="B312" s="13">
        <v>74</v>
      </c>
      <c r="C312" s="40" t="s">
        <v>549</v>
      </c>
      <c r="D312" s="39" t="s">
        <v>548</v>
      </c>
      <c r="E312" s="11" t="s">
        <v>33</v>
      </c>
      <c r="F312" s="11">
        <v>1973</v>
      </c>
      <c r="G312" s="74" t="s">
        <v>80</v>
      </c>
      <c r="H312" s="47" t="str">
        <f>IF(E312="M",LOOKUP($H$2-F312,{0;40;50;60;70},{"muži A";"muži B";"muži C";"muži D";"muži E"}),IF(E312="Ž",LOOKUP($H$2-F312,{0;40;50},{"ženy F";"ženy G";"ženy H"}),"ERR"))</f>
        <v>ženy G</v>
      </c>
    </row>
    <row r="313" spans="1:8" x14ac:dyDescent="0.2">
      <c r="A313">
        <v>308</v>
      </c>
      <c r="B313" s="13">
        <v>80</v>
      </c>
      <c r="C313" s="40" t="s">
        <v>108</v>
      </c>
      <c r="D313" s="39" t="s">
        <v>550</v>
      </c>
      <c r="E313" s="11" t="s">
        <v>34</v>
      </c>
      <c r="F313" s="11">
        <v>1976</v>
      </c>
      <c r="G313" s="74" t="s">
        <v>551</v>
      </c>
      <c r="H313" s="47" t="str">
        <f>IF(E313="M",LOOKUP($H$2-F313,{0;40;50;60;70},{"muži A";"muži B";"muži C";"muži D";"muži E"}),IF(E313="Ž",LOOKUP($H$2-F313,{0;40;50},{"ženy F";"ženy G";"ženy H"}),"ERR"))</f>
        <v>muži B</v>
      </c>
    </row>
    <row r="314" spans="1:8" x14ac:dyDescent="0.2">
      <c r="A314">
        <v>309</v>
      </c>
      <c r="B314" s="13">
        <v>81</v>
      </c>
      <c r="C314" s="40" t="s">
        <v>144</v>
      </c>
      <c r="D314" s="39" t="s">
        <v>552</v>
      </c>
      <c r="E314" s="11" t="s">
        <v>34</v>
      </c>
      <c r="F314" s="11">
        <v>2000</v>
      </c>
      <c r="G314" s="74" t="s">
        <v>6</v>
      </c>
      <c r="H314" s="47" t="str">
        <f>IF(E314="M",LOOKUP($H$2-F314,{0;40;50;60;70},{"muži A";"muži B";"muži C";"muži D";"muži E"}),IF(E314="Ž",LOOKUP($H$2-F314,{0;40;50},{"ženy F";"ženy G";"ženy H"}),"ERR"))</f>
        <v>muži A</v>
      </c>
    </row>
    <row r="315" spans="1:8" x14ac:dyDescent="0.2">
      <c r="A315">
        <v>310</v>
      </c>
      <c r="B315" s="13">
        <v>82</v>
      </c>
      <c r="C315" s="40" t="s">
        <v>554</v>
      </c>
      <c r="D315" s="39" t="s">
        <v>553</v>
      </c>
      <c r="E315" s="11" t="s">
        <v>33</v>
      </c>
      <c r="F315" s="11">
        <v>2002</v>
      </c>
      <c r="G315" s="74" t="s">
        <v>8</v>
      </c>
      <c r="H315" s="47" t="str">
        <f>IF(E315="M",LOOKUP($H$2-F315,{0;40;50;60;70},{"muži A";"muži B";"muži C";"muži D";"muži E"}),IF(E315="Ž",LOOKUP($H$2-F315,{0;40;50},{"ženy F";"ženy G";"ženy H"}),"ERR"))</f>
        <v>ženy F</v>
      </c>
    </row>
    <row r="316" spans="1:8" x14ac:dyDescent="0.2">
      <c r="A316">
        <v>311</v>
      </c>
      <c r="B316" s="13">
        <v>128</v>
      </c>
      <c r="C316" s="40" t="s">
        <v>338</v>
      </c>
      <c r="D316" s="39" t="s">
        <v>422</v>
      </c>
      <c r="E316" s="11" t="s">
        <v>34</v>
      </c>
      <c r="F316" s="11">
        <v>2008</v>
      </c>
      <c r="G316" s="74" t="s">
        <v>555</v>
      </c>
      <c r="H316" s="47" t="s">
        <v>438</v>
      </c>
    </row>
    <row r="317" spans="1:8" x14ac:dyDescent="0.2">
      <c r="A317">
        <v>312</v>
      </c>
      <c r="B317" s="13">
        <v>83</v>
      </c>
      <c r="C317" s="40" t="s">
        <v>146</v>
      </c>
      <c r="D317" s="39" t="s">
        <v>556</v>
      </c>
      <c r="E317" s="11" t="s">
        <v>34</v>
      </c>
      <c r="F317" s="11">
        <v>1976</v>
      </c>
      <c r="G317" s="74" t="s">
        <v>527</v>
      </c>
      <c r="H317" s="47" t="str">
        <f>IF(E317="M",LOOKUP($H$2-F317,{0;40;50;60;70},{"muži A";"muži B";"muži C";"muži D";"muži E"}),IF(E317="Ž",LOOKUP($H$2-F317,{0;40;50},{"ženy F";"ženy G";"ženy H"}),"ERR"))</f>
        <v>muži B</v>
      </c>
    </row>
    <row r="318" spans="1:8" x14ac:dyDescent="0.2">
      <c r="A318">
        <v>313</v>
      </c>
      <c r="B318" s="13">
        <v>127</v>
      </c>
      <c r="C318" s="40" t="s">
        <v>559</v>
      </c>
      <c r="D318" s="39" t="s">
        <v>558</v>
      </c>
      <c r="E318" s="11" t="s">
        <v>33</v>
      </c>
      <c r="F318" s="11">
        <v>2010</v>
      </c>
      <c r="G318" s="74" t="s">
        <v>15</v>
      </c>
      <c r="H318" s="47" t="s">
        <v>438</v>
      </c>
    </row>
    <row r="319" spans="1:8" x14ac:dyDescent="0.2">
      <c r="A319">
        <v>314</v>
      </c>
      <c r="B319" s="13">
        <v>87</v>
      </c>
      <c r="C319" s="40" t="s">
        <v>338</v>
      </c>
      <c r="D319" s="39" t="s">
        <v>560</v>
      </c>
      <c r="E319" s="11" t="s">
        <v>34</v>
      </c>
      <c r="F319" s="11">
        <v>1989</v>
      </c>
      <c r="G319" s="74" t="s">
        <v>561</v>
      </c>
      <c r="H319" s="47" t="str">
        <f>IF(E319="M",LOOKUP($H$2-F319,{0;40;50;60;70},{"muži A";"muži B";"muži C";"muži D";"muži E"}),IF(E319="Ž",LOOKUP($H$2-F319,{0;40;50},{"ženy F";"ženy G";"ženy H"}),"ERR"))</f>
        <v>muži A</v>
      </c>
    </row>
    <row r="320" spans="1:8" x14ac:dyDescent="0.2">
      <c r="A320">
        <v>315</v>
      </c>
      <c r="B320" s="13">
        <v>88</v>
      </c>
      <c r="C320" s="40" t="s">
        <v>134</v>
      </c>
      <c r="D320" s="39" t="s">
        <v>562</v>
      </c>
      <c r="E320" s="11" t="s">
        <v>34</v>
      </c>
      <c r="F320" s="11">
        <v>1980</v>
      </c>
      <c r="G320" s="74" t="s">
        <v>7</v>
      </c>
      <c r="H320" s="47" t="str">
        <f>IF(E320="M",LOOKUP($H$2-F320,{0;40;50;60;70},{"muži A";"muži B";"muži C";"muži D";"muži E"}),IF(E320="Ž",LOOKUP($H$2-F320,{0;40;50},{"ženy F";"ženy G";"ženy H"}),"ERR"))</f>
        <v>muži A</v>
      </c>
    </row>
    <row r="321" spans="1:8" x14ac:dyDescent="0.2">
      <c r="A321">
        <v>316</v>
      </c>
      <c r="B321" s="13"/>
      <c r="C321" s="40"/>
      <c r="D321" s="39"/>
      <c r="E321" s="11"/>
      <c r="F321" s="11"/>
      <c r="G321" s="74"/>
      <c r="H321" s="47" t="str">
        <f>IF(E321="M",LOOKUP($H$2-F321,{0;40;50;60;70},{"muži A";"muži B";"muži C";"muži D";"muži E"}),IF(E321="Ž",LOOKUP($H$2-F321,{0;40;50},{"ženy F";"ženy G";"ženy H"}),"ERR"))</f>
        <v>ERR</v>
      </c>
    </row>
    <row r="322" spans="1:8" x14ac:dyDescent="0.2">
      <c r="A322">
        <v>317</v>
      </c>
      <c r="B322" s="13"/>
      <c r="C322" s="40"/>
      <c r="D322" s="39"/>
      <c r="E322" s="11"/>
      <c r="F322" s="11"/>
      <c r="G322" s="74"/>
      <c r="H322" s="47" t="str">
        <f>IF(E322="M",LOOKUP($H$2-F322,{0;40;50;60;70},{"muži A";"muži B";"muži C";"muži D";"muži E"}),IF(E322="Ž",LOOKUP($H$2-F322,{0;40;50},{"ženy F";"ženy G";"ženy H"}),"ERR"))</f>
        <v>ERR</v>
      </c>
    </row>
    <row r="323" spans="1:8" x14ac:dyDescent="0.2">
      <c r="A323">
        <v>318</v>
      </c>
      <c r="B323" s="13"/>
      <c r="C323" s="40"/>
      <c r="D323" s="39"/>
      <c r="E323" s="11"/>
      <c r="F323" s="11"/>
      <c r="G323" s="74"/>
      <c r="H323" s="47" t="str">
        <f>IF(E323="M",LOOKUP($H$2-F323,{0;40;50;60;70},{"muži A";"muži B";"muži C";"muži D";"muži E"}),IF(E323="Ž",LOOKUP($H$2-F323,{0;40;50},{"ženy F";"ženy G";"ženy H"}),"ERR"))</f>
        <v>ERR</v>
      </c>
    </row>
    <row r="324" spans="1:8" x14ac:dyDescent="0.2">
      <c r="A324">
        <v>319</v>
      </c>
      <c r="B324" s="13"/>
      <c r="C324" s="40"/>
      <c r="D324" s="39"/>
      <c r="E324" s="11"/>
      <c r="F324" s="11"/>
      <c r="G324" s="74"/>
      <c r="H324" s="47" t="str">
        <f>IF(E324="M",LOOKUP($H$2-F324,{0;40;50;60;70},{"muži A";"muži B";"muži C";"muži D";"muži E"}),IF(E324="Ž",LOOKUP($H$2-F324,{0;40;50},{"ženy F";"ženy G";"ženy H"}),"ERR"))</f>
        <v>ERR</v>
      </c>
    </row>
    <row r="325" spans="1:8" x14ac:dyDescent="0.2">
      <c r="A325">
        <v>320</v>
      </c>
      <c r="B325" s="13"/>
      <c r="C325" s="40"/>
      <c r="D325" s="39"/>
      <c r="E325" s="11"/>
      <c r="F325" s="11"/>
      <c r="G325" s="74"/>
      <c r="H325" s="47" t="str">
        <f>IF(E325="M",LOOKUP($H$2-F325,{0;40;50;60;70},{"muži A";"muži B";"muži C";"muži D";"muži E"}),IF(E325="Ž",LOOKUP($H$2-F325,{0;40;50},{"ženy F";"ženy G";"ženy H"}),"ERR"))</f>
        <v>ERR</v>
      </c>
    </row>
    <row r="326" spans="1:8" x14ac:dyDescent="0.2">
      <c r="A326">
        <v>321</v>
      </c>
      <c r="B326" s="13"/>
      <c r="C326" s="40"/>
      <c r="D326" s="39"/>
      <c r="E326" s="11"/>
      <c r="F326" s="11"/>
      <c r="G326" s="74"/>
      <c r="H326" s="47" t="str">
        <f>IF(E326="M",LOOKUP($H$2-F326,{0;40;50;60;70},{"muži A";"muži B";"muži C";"muži D";"muži E"}),IF(E326="Ž",LOOKUP($H$2-F326,{0;40;50},{"ženy F";"ženy G";"ženy H"}),"ERR"))</f>
        <v>ERR</v>
      </c>
    </row>
    <row r="327" spans="1:8" x14ac:dyDescent="0.2">
      <c r="A327">
        <v>322</v>
      </c>
      <c r="B327" s="13"/>
      <c r="C327" s="40"/>
      <c r="D327" s="39"/>
      <c r="E327" s="11"/>
      <c r="F327" s="11"/>
      <c r="G327" s="74"/>
      <c r="H327" s="47" t="str">
        <f>IF(E327="M",LOOKUP($H$2-F327,{0;40;50;60;70},{"muži A";"muži B";"muži C";"muži D";"muži E"}),IF(E327="Ž",LOOKUP($H$2-F327,{0;40;50},{"ženy F";"ženy G";"ženy H"}),"ERR"))</f>
        <v>ERR</v>
      </c>
    </row>
    <row r="328" spans="1:8" x14ac:dyDescent="0.2">
      <c r="A328">
        <v>323</v>
      </c>
      <c r="B328" s="13"/>
      <c r="C328" s="40"/>
      <c r="D328" s="39"/>
      <c r="E328" s="11"/>
      <c r="F328" s="11"/>
      <c r="G328" s="74"/>
      <c r="H328" s="47" t="str">
        <f>IF(E328="M",LOOKUP($H$2-F328,{0;40;50;60;70},{"muži A";"muži B";"muži C";"muži D";"muži E"}),IF(E328="Ž",LOOKUP($H$2-F328,{0;40;50},{"ženy F";"ženy G";"ženy H"}),"ERR"))</f>
        <v>ERR</v>
      </c>
    </row>
    <row r="329" spans="1:8" x14ac:dyDescent="0.2">
      <c r="A329">
        <v>324</v>
      </c>
      <c r="B329" s="13"/>
      <c r="C329" s="40"/>
      <c r="D329" s="39"/>
      <c r="E329" s="11"/>
      <c r="F329" s="11"/>
      <c r="G329" s="74"/>
      <c r="H329" s="47" t="str">
        <f>IF(E329="M",LOOKUP($H$2-F329,{0;40;50;60;70},{"muži A";"muži B";"muži C";"muži D";"muži E"}),IF(E329="Ž",LOOKUP($H$2-F329,{0;40;50},{"ženy F";"ženy G";"ženy H"}),"ERR"))</f>
        <v>ERR</v>
      </c>
    </row>
    <row r="330" spans="1:8" x14ac:dyDescent="0.2">
      <c r="A330">
        <v>325</v>
      </c>
      <c r="B330" s="13"/>
      <c r="C330" s="40"/>
      <c r="D330" s="39"/>
      <c r="E330" s="11"/>
      <c r="F330" s="11"/>
      <c r="G330" s="74"/>
      <c r="H330" s="47" t="str">
        <f>IF(E330="M",LOOKUP($H$2-F330,{0;40;50;60;70},{"muži A";"muži B";"muži C";"muži D";"muži E"}),IF(E330="Ž",LOOKUP($H$2-F330,{0;40;50},{"ženy F";"ženy G";"ženy H"}),"ERR"))</f>
        <v>ERR</v>
      </c>
    </row>
    <row r="331" spans="1:8" x14ac:dyDescent="0.2">
      <c r="A331">
        <v>326</v>
      </c>
      <c r="B331" s="13"/>
      <c r="C331" s="40"/>
      <c r="D331" s="39"/>
      <c r="E331" s="11"/>
      <c r="F331" s="11"/>
      <c r="G331" s="74"/>
      <c r="H331" s="47" t="str">
        <f>IF(E331="M",LOOKUP($H$2-F331,{0;40;50;60;70},{"muži A";"muži B";"muži C";"muži D";"muži E"}),IF(E331="Ž",LOOKUP($H$2-F331,{0;40;50},{"ženy F";"ženy G";"ženy H"}),"ERR"))</f>
        <v>ERR</v>
      </c>
    </row>
    <row r="332" spans="1:8" x14ac:dyDescent="0.2">
      <c r="A332">
        <v>327</v>
      </c>
      <c r="B332" s="13"/>
      <c r="C332" s="40"/>
      <c r="D332" s="39"/>
      <c r="E332" s="11"/>
      <c r="F332" s="11"/>
      <c r="G332" s="74"/>
      <c r="H332" s="47" t="str">
        <f>IF(E332="M",LOOKUP($H$2-F332,{0;40;50;60;70},{"muži A";"muži B";"muži C";"muži D";"muži E"}),IF(E332="Ž",LOOKUP($H$2-F332,{0;40;50},{"ženy F";"ženy G";"ženy H"}),"ERR"))</f>
        <v>ERR</v>
      </c>
    </row>
    <row r="333" spans="1:8" x14ac:dyDescent="0.2">
      <c r="A333">
        <v>328</v>
      </c>
      <c r="B333" s="13"/>
      <c r="C333" s="40"/>
      <c r="D333" s="39"/>
      <c r="E333" s="11"/>
      <c r="F333" s="11"/>
      <c r="G333" s="74"/>
      <c r="H333" s="47" t="str">
        <f>IF(E333="M",LOOKUP($H$2-F333,{0;40;50;60;70},{"muži A";"muži B";"muži C";"muži D";"muži E"}),IF(E333="Ž",LOOKUP($H$2-F333,{0;40;50},{"ženy F";"ženy G";"ženy H"}),"ERR"))</f>
        <v>ERR</v>
      </c>
    </row>
    <row r="334" spans="1:8" x14ac:dyDescent="0.2">
      <c r="A334">
        <v>329</v>
      </c>
      <c r="B334" s="13"/>
      <c r="C334" s="40"/>
      <c r="D334" s="39"/>
      <c r="E334" s="11"/>
      <c r="F334" s="11"/>
      <c r="G334" s="74"/>
      <c r="H334" s="47" t="str">
        <f>IF(E334="M",LOOKUP($H$2-F334,{0;40;50;60;70},{"muži A";"muži B";"muži C";"muži D";"muži E"}),IF(E334="Ž",LOOKUP($H$2-F334,{0;40;50},{"ženy F";"ženy G";"ženy H"}),"ERR"))</f>
        <v>ERR</v>
      </c>
    </row>
    <row r="335" spans="1:8" x14ac:dyDescent="0.2">
      <c r="A335">
        <v>330</v>
      </c>
      <c r="B335" s="13"/>
      <c r="C335" s="40"/>
      <c r="D335" s="39"/>
      <c r="E335" s="11"/>
      <c r="F335" s="11"/>
      <c r="G335" s="74"/>
      <c r="H335" s="47" t="str">
        <f>IF(E335="M",LOOKUP($H$2-F335,{0;40;50;60;70},{"muži A";"muži B";"muži C";"muži D";"muži E"}),IF(E335="Ž",LOOKUP($H$2-F335,{0;40;50},{"ženy F";"ženy G";"ženy H"}),"ERR"))</f>
        <v>ERR</v>
      </c>
    </row>
    <row r="336" spans="1:8" x14ac:dyDescent="0.2">
      <c r="A336">
        <v>331</v>
      </c>
      <c r="B336" s="13"/>
      <c r="C336" s="40"/>
      <c r="D336" s="39"/>
      <c r="E336" s="11"/>
      <c r="F336" s="11"/>
      <c r="G336" s="74"/>
      <c r="H336" s="47" t="str">
        <f>IF(E336="M",LOOKUP($H$2-F336,{0;40;50;60;70},{"muži A";"muži B";"muži C";"muži D";"muži E"}),IF(E336="Ž",LOOKUP($H$2-F336,{0;40;50},{"ženy F";"ženy G";"ženy H"}),"ERR"))</f>
        <v>ERR</v>
      </c>
    </row>
    <row r="337" spans="1:8" x14ac:dyDescent="0.2">
      <c r="A337">
        <v>332</v>
      </c>
      <c r="B337" s="13"/>
      <c r="C337" s="40"/>
      <c r="D337" s="39"/>
      <c r="E337" s="11"/>
      <c r="F337" s="11"/>
      <c r="G337" s="74"/>
      <c r="H337" s="47" t="str">
        <f>IF(E337="M",LOOKUP($H$2-F337,{0;40;50;60;70},{"muži A";"muži B";"muži C";"muži D";"muži E"}),IF(E337="Ž",LOOKUP($H$2-F337,{0;40;50},{"ženy F";"ženy G";"ženy H"}),"ERR"))</f>
        <v>ERR</v>
      </c>
    </row>
    <row r="338" spans="1:8" x14ac:dyDescent="0.2">
      <c r="A338">
        <v>333</v>
      </c>
      <c r="B338" s="13"/>
      <c r="C338" s="40"/>
      <c r="D338" s="39"/>
      <c r="E338" s="11"/>
      <c r="F338" s="11"/>
      <c r="G338" s="74"/>
      <c r="H338" s="47" t="str">
        <f>IF(E338="M",LOOKUP($H$2-F338,{0;40;50;60;70},{"muži A";"muži B";"muži C";"muži D";"muži E"}),IF(E338="Ž",LOOKUP($H$2-F338,{0;40;50},{"ženy F";"ženy G";"ženy H"}),"ERR"))</f>
        <v>ERR</v>
      </c>
    </row>
    <row r="339" spans="1:8" x14ac:dyDescent="0.2">
      <c r="A339">
        <v>334</v>
      </c>
      <c r="B339" s="13"/>
      <c r="C339" s="40"/>
      <c r="D339" s="39"/>
      <c r="E339" s="11"/>
      <c r="F339" s="11"/>
      <c r="G339" s="74"/>
      <c r="H339" s="47" t="str">
        <f>IF(E339="M",LOOKUP($H$2-F339,{0;40;50;60;70},{"muži A";"muži B";"muži C";"muži D";"muži E"}),IF(E339="Ž",LOOKUP($H$2-F339,{0;40;50},{"ženy F";"ženy G";"ženy H"}),"ERR"))</f>
        <v>ERR</v>
      </c>
    </row>
    <row r="340" spans="1:8" x14ac:dyDescent="0.2">
      <c r="A340">
        <v>335</v>
      </c>
      <c r="B340" s="13"/>
      <c r="C340" s="40"/>
      <c r="D340" s="39"/>
      <c r="E340" s="11"/>
      <c r="F340" s="11"/>
      <c r="G340" s="74"/>
      <c r="H340" s="47" t="str">
        <f>IF(E340="M",LOOKUP($H$2-F340,{0;40;50;60;70},{"muži A";"muži B";"muži C";"muži D";"muži E"}),IF(E340="Ž",LOOKUP($H$2-F340,{0;40;50},{"ženy F";"ženy G";"ženy H"}),"ERR"))</f>
        <v>ERR</v>
      </c>
    </row>
    <row r="341" spans="1:8" x14ac:dyDescent="0.2">
      <c r="A341">
        <v>336</v>
      </c>
      <c r="B341" s="13"/>
      <c r="C341" s="40"/>
      <c r="D341" s="39"/>
      <c r="E341" s="11"/>
      <c r="F341" s="11"/>
      <c r="G341" s="74"/>
      <c r="H341" s="47" t="str">
        <f>IF(E341="M",LOOKUP($H$2-F341,{0;40;50;60;70},{"muži A";"muži B";"muži C";"muži D";"muži E"}),IF(E341="Ž",LOOKUP($H$2-F341,{0;40;50},{"ženy F";"ženy G";"ženy H"}),"ERR"))</f>
        <v>ERR</v>
      </c>
    </row>
    <row r="342" spans="1:8" x14ac:dyDescent="0.2">
      <c r="A342">
        <v>337</v>
      </c>
      <c r="B342" s="13"/>
      <c r="C342" s="40"/>
      <c r="D342" s="39"/>
      <c r="E342" s="11"/>
      <c r="F342" s="11"/>
      <c r="G342" s="74"/>
      <c r="H342" s="47" t="str">
        <f>IF(E342="M",LOOKUP($H$2-F342,{0;40;50;60;70},{"muži A";"muži B";"muži C";"muži D";"muži E"}),IF(E342="Ž",LOOKUP($H$2-F342,{0;40;50},{"ženy F";"ženy G";"ženy H"}),"ERR"))</f>
        <v>ERR</v>
      </c>
    </row>
    <row r="343" spans="1:8" x14ac:dyDescent="0.2">
      <c r="A343">
        <v>338</v>
      </c>
      <c r="B343" s="13"/>
      <c r="C343" s="40"/>
      <c r="D343" s="39"/>
      <c r="E343" s="11"/>
      <c r="F343" s="11"/>
      <c r="G343" s="74"/>
      <c r="H343" s="47" t="str">
        <f>IF(E343="M",LOOKUP($H$2-F343,{0;40;50;60;70},{"muži A";"muži B";"muži C";"muži D";"muži E"}),IF(E343="Ž",LOOKUP($H$2-F343,{0;40;50},{"ženy F";"ženy G";"ženy H"}),"ERR"))</f>
        <v>ERR</v>
      </c>
    </row>
    <row r="344" spans="1:8" x14ac:dyDescent="0.2">
      <c r="A344">
        <v>339</v>
      </c>
      <c r="B344" s="13"/>
      <c r="C344" s="40"/>
      <c r="D344" s="39"/>
      <c r="E344" s="11"/>
      <c r="F344" s="11"/>
      <c r="G344" s="74"/>
      <c r="H344" s="47" t="str">
        <f>IF(E344="M",LOOKUP($H$2-F344,{0;40;50;60;70},{"muži A";"muži B";"muži C";"muži D";"muži E"}),IF(E344="Ž",LOOKUP($H$2-F344,{0;40;50},{"ženy F";"ženy G";"ženy H"}),"ERR"))</f>
        <v>ERR</v>
      </c>
    </row>
    <row r="345" spans="1:8" x14ac:dyDescent="0.2">
      <c r="A345">
        <v>340</v>
      </c>
      <c r="B345" s="13"/>
      <c r="C345" s="40"/>
      <c r="D345" s="39"/>
      <c r="E345" s="11"/>
      <c r="F345" s="11"/>
      <c r="G345" s="74"/>
      <c r="H345" s="47" t="str">
        <f>IF(E345="M",LOOKUP($H$2-F345,{0;40;50;60;70},{"muži A";"muži B";"muži C";"muži D";"muži E"}),IF(E345="Ž",LOOKUP($H$2-F345,{0;40;50},{"ženy F";"ženy G";"ženy H"}),"ERR"))</f>
        <v>ERR</v>
      </c>
    </row>
    <row r="346" spans="1:8" x14ac:dyDescent="0.2">
      <c r="A346">
        <v>341</v>
      </c>
      <c r="B346" s="13"/>
      <c r="C346" s="40"/>
      <c r="D346" s="39"/>
      <c r="E346" s="11"/>
      <c r="F346" s="11"/>
      <c r="G346" s="74"/>
      <c r="H346" s="47" t="str">
        <f>IF(E346="M",LOOKUP($H$2-F346,{0;40;50;60;70},{"muži A";"muži B";"muži C";"muži D";"muži E"}),IF(E346="Ž",LOOKUP($H$2-F346,{0;40;50},{"ženy F";"ženy G";"ženy H"}),"ERR"))</f>
        <v>ERR</v>
      </c>
    </row>
    <row r="347" spans="1:8" x14ac:dyDescent="0.2">
      <c r="A347">
        <v>342</v>
      </c>
      <c r="B347" s="13"/>
      <c r="C347" s="40"/>
      <c r="D347" s="39"/>
      <c r="E347" s="11"/>
      <c r="F347" s="11"/>
      <c r="G347" s="74"/>
      <c r="H347" s="47" t="str">
        <f>IF(E347="M",LOOKUP($H$2-F347,{0;40;50;60;70},{"muži A";"muži B";"muži C";"muži D";"muži E"}),IF(E347="Ž",LOOKUP($H$2-F347,{0;40;50},{"ženy F";"ženy G";"ženy H"}),"ERR"))</f>
        <v>ERR</v>
      </c>
    </row>
    <row r="348" spans="1:8" x14ac:dyDescent="0.2">
      <c r="A348">
        <v>343</v>
      </c>
      <c r="B348" s="13"/>
      <c r="C348" s="40"/>
      <c r="D348" s="39"/>
      <c r="E348" s="11"/>
      <c r="F348" s="11"/>
      <c r="G348" s="74"/>
      <c r="H348" s="47" t="str">
        <f>IF(E348="M",LOOKUP($H$2-F348,{0;40;50;60;70},{"muži A";"muži B";"muži C";"muži D";"muži E"}),IF(E348="Ž",LOOKUP($H$2-F348,{0;40;50},{"ženy F";"ženy G";"ženy H"}),"ERR"))</f>
        <v>ERR</v>
      </c>
    </row>
    <row r="349" spans="1:8" x14ac:dyDescent="0.2">
      <c r="A349">
        <v>344</v>
      </c>
      <c r="B349" s="13"/>
      <c r="C349" s="40"/>
      <c r="D349" s="39"/>
      <c r="E349" s="11"/>
      <c r="F349" s="11"/>
      <c r="G349" s="74"/>
      <c r="H349" s="47" t="str">
        <f>IF(E349="M",LOOKUP($H$2-F349,{0;40;50;60;70},{"muži A";"muži B";"muži C";"muži D";"muži E"}),IF(E349="Ž",LOOKUP($H$2-F349,{0;40;50},{"ženy F";"ženy G";"ženy H"}),"ERR"))</f>
        <v>ERR</v>
      </c>
    </row>
    <row r="350" spans="1:8" x14ac:dyDescent="0.2">
      <c r="A350">
        <v>345</v>
      </c>
      <c r="B350" s="13"/>
      <c r="C350" s="40"/>
      <c r="D350" s="39"/>
      <c r="E350" s="11"/>
      <c r="F350" s="11"/>
      <c r="G350" s="74"/>
      <c r="H350" s="47" t="str">
        <f>IF(E350="M",LOOKUP($H$2-F350,{0;40;50;60;70},{"muži A";"muži B";"muži C";"muži D";"muži E"}),IF(E350="Ž",LOOKUP($H$2-F350,{0;40;50},{"ženy F";"ženy G";"ženy H"}),"ERR"))</f>
        <v>ERR</v>
      </c>
    </row>
    <row r="351" spans="1:8" x14ac:dyDescent="0.2">
      <c r="A351">
        <v>346</v>
      </c>
      <c r="B351" s="13"/>
      <c r="C351" s="40"/>
      <c r="D351" s="39"/>
      <c r="E351" s="11"/>
      <c r="F351" s="11"/>
      <c r="G351" s="74"/>
      <c r="H351" s="47" t="str">
        <f>IF(E351="M",LOOKUP($H$2-F351,{0;40;50;60;70},{"muži A";"muži B";"muži C";"muži D";"muži E"}),IF(E351="Ž",LOOKUP($H$2-F351,{0;40;50},{"ženy F";"ženy G";"ženy H"}),"ERR"))</f>
        <v>ERR</v>
      </c>
    </row>
    <row r="352" spans="1:8" x14ac:dyDescent="0.2">
      <c r="A352">
        <v>347</v>
      </c>
      <c r="B352" s="13"/>
      <c r="C352" s="40"/>
      <c r="D352" s="39"/>
      <c r="E352" s="11"/>
      <c r="F352" s="11"/>
      <c r="G352" s="74"/>
      <c r="H352" s="47" t="str">
        <f>IF(E352="M",LOOKUP($H$2-F352,{0;40;50;60;70},{"muži A";"muži B";"muži C";"muži D";"muži E"}),IF(E352="Ž",LOOKUP($H$2-F352,{0;40;50},{"ženy F";"ženy G";"ženy H"}),"ERR"))</f>
        <v>ERR</v>
      </c>
    </row>
    <row r="353" spans="1:8" x14ac:dyDescent="0.2">
      <c r="A353">
        <v>348</v>
      </c>
      <c r="B353" s="13"/>
      <c r="C353" s="40"/>
      <c r="D353" s="39"/>
      <c r="E353" s="11"/>
      <c r="F353" s="11"/>
      <c r="G353" s="74"/>
      <c r="H353" s="47" t="str">
        <f>IF(E353="M",LOOKUP($H$2-F353,{0;40;50;60;70},{"muži A";"muži B";"muži C";"muži D";"muži E"}),IF(E353="Ž",LOOKUP($H$2-F353,{0;40;50},{"ženy F";"ženy G";"ženy H"}),"ERR"))</f>
        <v>ERR</v>
      </c>
    </row>
    <row r="354" spans="1:8" x14ac:dyDescent="0.2">
      <c r="A354">
        <v>349</v>
      </c>
      <c r="B354" s="13"/>
      <c r="C354" s="40"/>
      <c r="D354" s="39"/>
      <c r="E354" s="11"/>
      <c r="F354" s="11"/>
      <c r="G354" s="74"/>
      <c r="H354" s="47" t="str">
        <f>IF(E354="M",LOOKUP($H$2-F354,{0;40;50;60;70},{"muži A";"muži B";"muži C";"muži D";"muži E"}),IF(E354="Ž",LOOKUP($H$2-F354,{0;40;50},{"ženy F";"ženy G";"ženy H"}),"ERR"))</f>
        <v>ERR</v>
      </c>
    </row>
    <row r="355" spans="1:8" x14ac:dyDescent="0.2">
      <c r="A355">
        <v>350</v>
      </c>
      <c r="B355" s="13"/>
      <c r="C355" s="40"/>
      <c r="D355" s="39"/>
      <c r="E355" s="11"/>
      <c r="F355" s="11"/>
      <c r="G355" s="74"/>
      <c r="H355" s="47" t="str">
        <f>IF(E355="M",LOOKUP($H$2-F355,{0;40;50;60;70},{"muži A";"muži B";"muži C";"muži D";"muži E"}),IF(E355="Ž",LOOKUP($H$2-F355,{0;40;50},{"ženy F";"ženy G";"ženy H"}),"ERR"))</f>
        <v>ERR</v>
      </c>
    </row>
    <row r="356" spans="1:8" x14ac:dyDescent="0.2">
      <c r="A356">
        <v>351</v>
      </c>
      <c r="B356" s="13"/>
      <c r="C356" s="40"/>
      <c r="D356" s="39"/>
      <c r="E356" s="11"/>
      <c r="F356" s="11"/>
      <c r="G356" s="74"/>
      <c r="H356" s="47" t="str">
        <f>IF(E356="M",LOOKUP($H$2-F356,{0;40;50;60;70},{"muži A";"muži B";"muži C";"muži D";"muži E"}),IF(E356="Ž",LOOKUP($H$2-F356,{0;40;50},{"ženy F";"ženy G";"ženy H"}),"ERR"))</f>
        <v>ERR</v>
      </c>
    </row>
    <row r="357" spans="1:8" x14ac:dyDescent="0.2">
      <c r="A357">
        <v>352</v>
      </c>
      <c r="B357" s="13"/>
      <c r="C357" s="40"/>
      <c r="D357" s="39"/>
      <c r="E357" s="11"/>
      <c r="F357" s="11"/>
      <c r="G357" s="74"/>
      <c r="H357" s="47" t="str">
        <f>IF(E357="M",LOOKUP($H$2-F357,{0;40;50;60;70},{"muži A";"muži B";"muži C";"muži D";"muži E"}),IF(E357="Ž",LOOKUP($H$2-F357,{0;40;50},{"ženy F";"ženy G";"ženy H"}),"ERR"))</f>
        <v>ERR</v>
      </c>
    </row>
    <row r="358" spans="1:8" x14ac:dyDescent="0.2">
      <c r="A358">
        <v>353</v>
      </c>
      <c r="B358" s="13"/>
      <c r="C358" s="40"/>
      <c r="D358" s="39"/>
      <c r="E358" s="11"/>
      <c r="F358" s="11"/>
      <c r="G358" s="74"/>
      <c r="H358" s="47" t="str">
        <f>IF(E358="M",LOOKUP($H$2-F358,{0;40;50;60;70},{"muži A";"muži B";"muži C";"muži D";"muži E"}),IF(E358="Ž",LOOKUP($H$2-F358,{0;40;50},{"ženy F";"ženy G";"ženy H"}),"ERR"))</f>
        <v>ERR</v>
      </c>
    </row>
    <row r="359" spans="1:8" x14ac:dyDescent="0.2">
      <c r="A359">
        <v>354</v>
      </c>
      <c r="B359" s="13"/>
      <c r="C359" s="40"/>
      <c r="D359" s="39"/>
      <c r="E359" s="11"/>
      <c r="F359" s="11"/>
      <c r="G359" s="74"/>
      <c r="H359" s="47" t="str">
        <f>IF(E359="M",LOOKUP($H$2-F359,{0;40;50;60;70},{"muži A";"muži B";"muži C";"muži D";"muži E"}),IF(E359="Ž",LOOKUP($H$2-F359,{0;40;50},{"ženy F";"ženy G";"ženy H"}),"ERR"))</f>
        <v>ERR</v>
      </c>
    </row>
    <row r="360" spans="1:8" x14ac:dyDescent="0.2">
      <c r="A360">
        <v>355</v>
      </c>
      <c r="B360" s="13"/>
      <c r="C360" s="40"/>
      <c r="D360" s="39"/>
      <c r="E360" s="11"/>
      <c r="F360" s="11"/>
      <c r="G360" s="74"/>
      <c r="H360" s="47" t="str">
        <f>IF(E360="M",LOOKUP($H$2-F360,{0;40;50;60;70},{"muži A";"muži B";"muži C";"muži D";"muži E"}),IF(E360="Ž",LOOKUP($H$2-F360,{0;40;50},{"ženy F";"ženy G";"ženy H"}),"ERR"))</f>
        <v>ERR</v>
      </c>
    </row>
    <row r="361" spans="1:8" x14ac:dyDescent="0.2">
      <c r="A361">
        <v>356</v>
      </c>
      <c r="B361" s="13"/>
      <c r="C361" s="40"/>
      <c r="D361" s="39"/>
      <c r="E361" s="11"/>
      <c r="F361" s="11"/>
      <c r="G361" s="74"/>
      <c r="H361" s="47" t="str">
        <f>IF(E361="M",LOOKUP($H$2-F361,{0;40;50;60;70},{"muži A";"muži B";"muži C";"muži D";"muži E"}),IF(E361="Ž",LOOKUP($H$2-F361,{0;40;50},{"ženy F";"ženy G";"ženy H"}),"ERR"))</f>
        <v>ERR</v>
      </c>
    </row>
    <row r="362" spans="1:8" x14ac:dyDescent="0.2">
      <c r="A362">
        <v>357</v>
      </c>
      <c r="B362" s="13"/>
      <c r="C362" s="40"/>
      <c r="D362" s="39"/>
      <c r="E362" s="11"/>
      <c r="F362" s="11"/>
      <c r="G362" s="74"/>
      <c r="H362" s="47" t="str">
        <f>IF(E362="M",LOOKUP($H$2-F362,{0;40;50;60;70},{"muži A";"muži B";"muži C";"muži D";"muži E"}),IF(E362="Ž",LOOKUP($H$2-F362,{0;40;50},{"ženy F";"ženy G";"ženy H"}),"ERR"))</f>
        <v>ERR</v>
      </c>
    </row>
    <row r="363" spans="1:8" x14ac:dyDescent="0.2">
      <c r="A363">
        <v>358</v>
      </c>
      <c r="B363" s="13"/>
      <c r="C363" s="40"/>
      <c r="D363" s="39"/>
      <c r="E363" s="11"/>
      <c r="F363" s="11"/>
      <c r="G363" s="74"/>
      <c r="H363" s="47" t="str">
        <f>IF(E363="M",LOOKUP($H$2-F363,{0;40;50;60;70},{"muži A";"muži B";"muži C";"muži D";"muži E"}),IF(E363="Ž",LOOKUP($H$2-F363,{0;40;50},{"ženy F";"ženy G";"ženy H"}),"ERR"))</f>
        <v>ERR</v>
      </c>
    </row>
    <row r="364" spans="1:8" x14ac:dyDescent="0.2">
      <c r="A364">
        <v>359</v>
      </c>
      <c r="B364" s="13"/>
      <c r="C364" s="40"/>
      <c r="D364" s="39"/>
      <c r="E364" s="11"/>
      <c r="F364" s="11"/>
      <c r="G364" s="74"/>
      <c r="H364" s="47" t="str">
        <f>IF(E364="M",LOOKUP($H$2-F364,{0;40;50;60;70},{"muži A";"muži B";"muži C";"muži D";"muži E"}),IF(E364="Ž",LOOKUP($H$2-F364,{0;40;50},{"ženy F";"ženy G";"ženy H"}),"ERR"))</f>
        <v>ERR</v>
      </c>
    </row>
  </sheetData>
  <autoFilter ref="B5:H196">
    <sortState ref="B6:H301">
      <sortCondition ref="D5:D196"/>
    </sortState>
  </autoFilter>
  <mergeCells count="4">
    <mergeCell ref="B2:G2"/>
    <mergeCell ref="B3:C3"/>
    <mergeCell ref="D3:E3"/>
    <mergeCell ref="G3:H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J33"/>
  <sheetViews>
    <sheetView showGridLines="0" workbookViewId="0">
      <selection activeCell="C5" sqref="C5:J12"/>
    </sheetView>
  </sheetViews>
  <sheetFormatPr defaultRowHeight="12.75" x14ac:dyDescent="0.2"/>
  <cols>
    <col min="1" max="1" width="1.140625" customWidth="1"/>
    <col min="2" max="2" width="6.28515625" bestFit="1" customWidth="1"/>
    <col min="3" max="3" width="8.140625" bestFit="1" customWidth="1"/>
    <col min="4" max="4" width="11.140625" style="38" customWidth="1"/>
    <col min="5" max="5" width="12.14062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68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27">
        <v>86</v>
      </c>
      <c r="D5" s="43" t="s">
        <v>233</v>
      </c>
      <c r="E5" s="41" t="s">
        <v>234</v>
      </c>
      <c r="F5" s="29" t="s">
        <v>33</v>
      </c>
      <c r="G5" s="29">
        <v>1976</v>
      </c>
      <c r="H5" s="29" t="s">
        <v>17</v>
      </c>
      <c r="I5" s="28" t="s">
        <v>507</v>
      </c>
      <c r="J5" s="30">
        <v>2.4097222222222225E-2</v>
      </c>
    </row>
    <row r="6" spans="2:10" s="31" customFormat="1" ht="11.25" x14ac:dyDescent="0.2">
      <c r="B6" s="27">
        <v>2</v>
      </c>
      <c r="C6" s="27">
        <v>68</v>
      </c>
      <c r="D6" s="44" t="s">
        <v>402</v>
      </c>
      <c r="E6" s="41" t="s">
        <v>401</v>
      </c>
      <c r="F6" s="29" t="s">
        <v>33</v>
      </c>
      <c r="G6" s="29">
        <v>1974</v>
      </c>
      <c r="H6" s="29" t="s">
        <v>73</v>
      </c>
      <c r="I6" s="28" t="s">
        <v>507</v>
      </c>
      <c r="J6" s="30">
        <v>2.6898148148148147E-2</v>
      </c>
    </row>
    <row r="7" spans="2:10" s="31" customFormat="1" ht="11.25" x14ac:dyDescent="0.2">
      <c r="B7" s="27">
        <v>3</v>
      </c>
      <c r="C7" s="27">
        <v>66</v>
      </c>
      <c r="D7" s="44" t="s">
        <v>233</v>
      </c>
      <c r="E7" s="41" t="s">
        <v>235</v>
      </c>
      <c r="F7" s="29" t="s">
        <v>33</v>
      </c>
      <c r="G7" s="29">
        <v>1977</v>
      </c>
      <c r="H7" s="29" t="s">
        <v>80</v>
      </c>
      <c r="I7" s="28" t="s">
        <v>507</v>
      </c>
      <c r="J7" s="30">
        <v>2.8182870370370372E-2</v>
      </c>
    </row>
    <row r="8" spans="2:10" s="31" customFormat="1" ht="11.25" x14ac:dyDescent="0.2">
      <c r="B8" s="27">
        <v>4</v>
      </c>
      <c r="C8" s="27">
        <v>74</v>
      </c>
      <c r="D8" s="44" t="s">
        <v>549</v>
      </c>
      <c r="E8" s="41" t="s">
        <v>548</v>
      </c>
      <c r="F8" s="29" t="s">
        <v>33</v>
      </c>
      <c r="G8" s="29">
        <v>1973</v>
      </c>
      <c r="H8" s="29" t="s">
        <v>80</v>
      </c>
      <c r="I8" s="28" t="s">
        <v>507</v>
      </c>
      <c r="J8" s="30">
        <v>3.1041666666666665E-2</v>
      </c>
    </row>
    <row r="9" spans="2:10" s="31" customFormat="1" ht="11.25" x14ac:dyDescent="0.2">
      <c r="B9" s="27">
        <v>5</v>
      </c>
      <c r="C9" s="27">
        <v>2</v>
      </c>
      <c r="D9" s="44" t="s">
        <v>236</v>
      </c>
      <c r="E9" s="41" t="s">
        <v>237</v>
      </c>
      <c r="F9" s="29" t="s">
        <v>33</v>
      </c>
      <c r="G9" s="29">
        <v>1973</v>
      </c>
      <c r="H9" s="29" t="s">
        <v>7</v>
      </c>
      <c r="I9" s="28" t="s">
        <v>507</v>
      </c>
      <c r="J9" s="30">
        <v>3.5578703703703703E-2</v>
      </c>
    </row>
    <row r="10" spans="2:10" s="31" customFormat="1" ht="11.25" x14ac:dyDescent="0.2">
      <c r="B10" s="27">
        <v>6</v>
      </c>
      <c r="C10" s="27">
        <v>8</v>
      </c>
      <c r="D10" s="44" t="s">
        <v>365</v>
      </c>
      <c r="E10" s="41" t="s">
        <v>445</v>
      </c>
      <c r="F10" s="29" t="s">
        <v>33</v>
      </c>
      <c r="G10" s="29">
        <v>1971</v>
      </c>
      <c r="H10" s="29" t="s">
        <v>91</v>
      </c>
      <c r="I10" s="28" t="s">
        <v>507</v>
      </c>
      <c r="J10" s="30">
        <v>3.6562499999999998E-2</v>
      </c>
    </row>
    <row r="11" spans="2:10" s="31" customFormat="1" ht="11.25" x14ac:dyDescent="0.2">
      <c r="B11" s="27">
        <v>7</v>
      </c>
      <c r="C11" s="27">
        <v>17</v>
      </c>
      <c r="D11" s="44" t="s">
        <v>127</v>
      </c>
      <c r="E11" s="41" t="s">
        <v>497</v>
      </c>
      <c r="F11" s="29" t="s">
        <v>33</v>
      </c>
      <c r="G11" s="29">
        <v>1975</v>
      </c>
      <c r="H11" s="29" t="s">
        <v>4</v>
      </c>
      <c r="I11" s="28" t="s">
        <v>507</v>
      </c>
      <c r="J11" s="30">
        <v>3.9074074074074074E-2</v>
      </c>
    </row>
    <row r="12" spans="2:10" s="31" customFormat="1" ht="11.25" x14ac:dyDescent="0.2">
      <c r="B12" s="27">
        <v>8</v>
      </c>
      <c r="C12" s="27">
        <v>65</v>
      </c>
      <c r="D12" s="44" t="s">
        <v>197</v>
      </c>
      <c r="E12" s="41" t="s">
        <v>543</v>
      </c>
      <c r="F12" s="29" t="s">
        <v>33</v>
      </c>
      <c r="G12" s="29">
        <v>1978</v>
      </c>
      <c r="H12" s="29" t="s">
        <v>80</v>
      </c>
      <c r="I12" s="28" t="s">
        <v>507</v>
      </c>
      <c r="J12" s="30">
        <v>4.8287037037037038E-2</v>
      </c>
    </row>
    <row r="13" spans="2:10" s="31" customFormat="1" ht="11.25" x14ac:dyDescent="0.2">
      <c r="B13" s="27">
        <v>9</v>
      </c>
      <c r="C13" s="27"/>
      <c r="D13" s="44"/>
      <c r="E13" s="41"/>
      <c r="F13" s="29"/>
      <c r="G13" s="29"/>
      <c r="H13" s="29"/>
      <c r="I13" s="28"/>
      <c r="J13" s="30"/>
    </row>
    <row r="14" spans="2:10" s="31" customFormat="1" ht="11.25" x14ac:dyDescent="0.2">
      <c r="B14" s="27">
        <v>10</v>
      </c>
      <c r="C14" s="27"/>
      <c r="D14" s="44"/>
      <c r="E14" s="41"/>
      <c r="F14" s="29"/>
      <c r="G14" s="29"/>
      <c r="H14" s="29"/>
      <c r="I14" s="28"/>
      <c r="J14" s="30"/>
    </row>
    <row r="15" spans="2:10" s="31" customFormat="1" ht="11.25" x14ac:dyDescent="0.2">
      <c r="B15" s="27">
        <v>11</v>
      </c>
      <c r="C15" s="27"/>
      <c r="D15" s="44"/>
      <c r="E15" s="41"/>
      <c r="F15" s="29"/>
      <c r="G15" s="29"/>
      <c r="H15" s="29"/>
      <c r="I15" s="28"/>
      <c r="J15" s="30"/>
    </row>
    <row r="16" spans="2:10" s="31" customFormat="1" ht="11.25" x14ac:dyDescent="0.2">
      <c r="B16" s="27">
        <v>12</v>
      </c>
      <c r="C16" s="27"/>
      <c r="D16" s="44"/>
      <c r="E16" s="41"/>
      <c r="F16" s="29"/>
      <c r="G16" s="29"/>
      <c r="H16" s="29"/>
      <c r="I16" s="28"/>
      <c r="J16" s="30"/>
    </row>
    <row r="17" spans="2:10" s="31" customFormat="1" ht="11.25" x14ac:dyDescent="0.2">
      <c r="B17" s="27">
        <v>13</v>
      </c>
      <c r="C17" s="27"/>
      <c r="D17" s="44"/>
      <c r="E17" s="41"/>
      <c r="F17" s="29"/>
      <c r="G17" s="29"/>
      <c r="H17" s="29"/>
      <c r="I17" s="28"/>
      <c r="J17" s="30"/>
    </row>
    <row r="18" spans="2:10" s="31" customFormat="1" ht="11.25" x14ac:dyDescent="0.2">
      <c r="B18" s="27">
        <v>14</v>
      </c>
      <c r="C18" s="27"/>
      <c r="D18" s="44"/>
      <c r="E18" s="41"/>
      <c r="F18" s="29"/>
      <c r="G18" s="29"/>
      <c r="H18" s="29"/>
      <c r="I18" s="28"/>
      <c r="J18" s="30"/>
    </row>
    <row r="19" spans="2:10" s="31" customFormat="1" ht="11.25" x14ac:dyDescent="0.2">
      <c r="B19" s="27">
        <v>15</v>
      </c>
      <c r="C19" s="27"/>
      <c r="D19" s="44"/>
      <c r="E19" s="41"/>
      <c r="F19" s="29"/>
      <c r="G19" s="29"/>
      <c r="H19" s="29"/>
      <c r="I19" s="28"/>
      <c r="J19" s="30"/>
    </row>
    <row r="20" spans="2:10" s="31" customFormat="1" ht="11.25" x14ac:dyDescent="0.2">
      <c r="B20" s="27">
        <v>16</v>
      </c>
      <c r="C20" s="27"/>
      <c r="D20" s="44"/>
      <c r="E20" s="41"/>
      <c r="F20" s="29"/>
      <c r="G20" s="29"/>
      <c r="H20" s="29"/>
      <c r="I20" s="28"/>
      <c r="J20" s="30"/>
    </row>
    <row r="21" spans="2:10" s="31" customFormat="1" ht="11.25" x14ac:dyDescent="0.2">
      <c r="B21" s="27">
        <v>17</v>
      </c>
      <c r="C21" s="27"/>
      <c r="D21" s="44"/>
      <c r="E21" s="41"/>
      <c r="F21" s="29"/>
      <c r="G21" s="29"/>
      <c r="H21" s="29"/>
      <c r="I21" s="28"/>
      <c r="J21" s="30"/>
    </row>
    <row r="22" spans="2:10" s="31" customFormat="1" ht="11.25" x14ac:dyDescent="0.2">
      <c r="B22" s="27">
        <v>18</v>
      </c>
      <c r="C22" s="27"/>
      <c r="D22" s="44"/>
      <c r="E22" s="41"/>
      <c r="F22" s="29"/>
      <c r="G22" s="29"/>
      <c r="H22" s="29"/>
      <c r="I22" s="28"/>
      <c r="J22" s="30"/>
    </row>
    <row r="23" spans="2:10" s="31" customFormat="1" ht="11.25" x14ac:dyDescent="0.2">
      <c r="B23" s="27">
        <v>19</v>
      </c>
      <c r="C23" s="27"/>
      <c r="D23" s="44"/>
      <c r="E23" s="41"/>
      <c r="F23" s="29"/>
      <c r="G23" s="29"/>
      <c r="H23" s="29"/>
      <c r="I23" s="28"/>
      <c r="J23" s="30"/>
    </row>
    <row r="24" spans="2:10" s="31" customFormat="1" ht="11.25" x14ac:dyDescent="0.2">
      <c r="B24" s="27">
        <v>20</v>
      </c>
      <c r="C24" s="27"/>
      <c r="D24" s="44"/>
      <c r="E24" s="41"/>
      <c r="F24" s="29"/>
      <c r="G24" s="29"/>
      <c r="H24" s="29"/>
      <c r="I24" s="28"/>
      <c r="J24" s="30"/>
    </row>
    <row r="25" spans="2:10" s="31" customFormat="1" ht="11.25" x14ac:dyDescent="0.2">
      <c r="B25" s="27">
        <v>21</v>
      </c>
      <c r="C25" s="27"/>
      <c r="D25" s="44"/>
      <c r="E25" s="41"/>
      <c r="F25" s="29"/>
      <c r="G25" s="29"/>
      <c r="H25" s="29"/>
      <c r="I25" s="28"/>
      <c r="J25" s="30"/>
    </row>
    <row r="26" spans="2:10" s="31" customFormat="1" ht="11.25" x14ac:dyDescent="0.2">
      <c r="B26" s="27">
        <v>22</v>
      </c>
      <c r="C26" s="27"/>
      <c r="D26" s="44"/>
      <c r="E26" s="41"/>
      <c r="F26" s="29"/>
      <c r="G26" s="29"/>
      <c r="H26" s="29"/>
      <c r="I26" s="28"/>
      <c r="J26" s="30"/>
    </row>
    <row r="27" spans="2:10" s="31" customFormat="1" ht="11.25" x14ac:dyDescent="0.2">
      <c r="B27" s="27">
        <v>23</v>
      </c>
      <c r="C27" s="27"/>
      <c r="D27" s="44"/>
      <c r="E27" s="41"/>
      <c r="F27" s="29"/>
      <c r="G27" s="29"/>
      <c r="H27" s="29"/>
      <c r="I27" s="28"/>
      <c r="J27" s="30"/>
    </row>
    <row r="28" spans="2:10" s="31" customFormat="1" ht="11.25" x14ac:dyDescent="0.2">
      <c r="B28" s="27">
        <v>24</v>
      </c>
      <c r="C28" s="27"/>
      <c r="D28" s="44"/>
      <c r="E28" s="41"/>
      <c r="F28" s="29"/>
      <c r="G28" s="29"/>
      <c r="H28" s="29"/>
      <c r="I28" s="28"/>
      <c r="J28" s="30"/>
    </row>
    <row r="29" spans="2:10" s="31" customFormat="1" ht="11.25" x14ac:dyDescent="0.2">
      <c r="B29" s="27">
        <v>25</v>
      </c>
      <c r="C29" s="27"/>
      <c r="D29" s="44"/>
      <c r="E29" s="41"/>
      <c r="F29" s="29"/>
      <c r="G29" s="29"/>
      <c r="H29" s="29"/>
      <c r="I29" s="28"/>
      <c r="J29" s="30"/>
    </row>
    <row r="30" spans="2:10" s="31" customFormat="1" ht="11.25" x14ac:dyDescent="0.2">
      <c r="B30" s="27">
        <v>26</v>
      </c>
      <c r="C30" s="27"/>
      <c r="D30" s="44"/>
      <c r="E30" s="41"/>
      <c r="F30" s="29"/>
      <c r="G30" s="29"/>
      <c r="H30" s="29"/>
      <c r="I30" s="28"/>
      <c r="J30" s="30"/>
    </row>
    <row r="31" spans="2:10" s="31" customFormat="1" ht="11.25" x14ac:dyDescent="0.2">
      <c r="B31" s="27">
        <v>27</v>
      </c>
      <c r="C31" s="27"/>
      <c r="D31" s="44"/>
      <c r="E31" s="41"/>
      <c r="F31" s="29"/>
      <c r="G31" s="29"/>
      <c r="H31" s="29"/>
      <c r="I31" s="28"/>
      <c r="J31" s="30"/>
    </row>
    <row r="32" spans="2:10" s="31" customFormat="1" ht="11.25" x14ac:dyDescent="0.2">
      <c r="B32" s="27"/>
      <c r="C32" s="27"/>
      <c r="D32" s="44"/>
      <c r="E32" s="41"/>
      <c r="F32" s="29"/>
      <c r="G32" s="29"/>
      <c r="H32" s="29"/>
      <c r="I32" s="28"/>
      <c r="J32" s="30"/>
    </row>
    <row r="33" spans="2:10" s="31" customFormat="1" ht="12" thickBot="1" x14ac:dyDescent="0.25">
      <c r="B33" s="32"/>
      <c r="C33" s="32"/>
      <c r="D33" s="45"/>
      <c r="E33" s="42"/>
      <c r="F33" s="34"/>
      <c r="G33" s="34"/>
      <c r="H33" s="34"/>
      <c r="I33" s="33"/>
      <c r="J33" s="35"/>
    </row>
  </sheetData>
  <mergeCells count="4">
    <mergeCell ref="C1:H1"/>
    <mergeCell ref="D2:F2"/>
    <mergeCell ref="H2:J2"/>
    <mergeCell ref="D4:E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J33"/>
  <sheetViews>
    <sheetView showGridLines="0" workbookViewId="0">
      <selection activeCell="C5" sqref="C5:J8"/>
    </sheetView>
  </sheetViews>
  <sheetFormatPr defaultRowHeight="12.75" x14ac:dyDescent="0.2"/>
  <cols>
    <col min="1" max="1" width="1.28515625" customWidth="1"/>
    <col min="2" max="2" width="6.28515625" bestFit="1" customWidth="1"/>
    <col min="3" max="3" width="8.140625" bestFit="1" customWidth="1"/>
    <col min="4" max="5" width="11.14062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69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27">
        <v>25</v>
      </c>
      <c r="D5" s="43" t="s">
        <v>142</v>
      </c>
      <c r="E5" s="41" t="s">
        <v>522</v>
      </c>
      <c r="F5" s="29" t="s">
        <v>33</v>
      </c>
      <c r="G5" s="29">
        <v>1964</v>
      </c>
      <c r="H5" s="29" t="s">
        <v>523</v>
      </c>
      <c r="I5" s="28" t="s">
        <v>506</v>
      </c>
      <c r="J5" s="30">
        <v>2.7488425925925927E-2</v>
      </c>
    </row>
    <row r="6" spans="2:10" s="31" customFormat="1" ht="11.25" x14ac:dyDescent="0.2">
      <c r="B6" s="27">
        <v>2</v>
      </c>
      <c r="C6" s="27">
        <v>43</v>
      </c>
      <c r="D6" s="44" t="s">
        <v>127</v>
      </c>
      <c r="E6" s="41" t="s">
        <v>128</v>
      </c>
      <c r="F6" s="29" t="s">
        <v>33</v>
      </c>
      <c r="G6" s="29">
        <v>1955</v>
      </c>
      <c r="H6" s="29" t="s">
        <v>5</v>
      </c>
      <c r="I6" s="28" t="s">
        <v>506</v>
      </c>
      <c r="J6" s="30">
        <v>3.0405092592592591E-2</v>
      </c>
    </row>
    <row r="7" spans="2:10" s="31" customFormat="1" ht="11.25" x14ac:dyDescent="0.2">
      <c r="B7" s="27">
        <v>3</v>
      </c>
      <c r="C7" s="27">
        <v>14</v>
      </c>
      <c r="D7" s="44" t="s">
        <v>214</v>
      </c>
      <c r="E7" s="41" t="s">
        <v>215</v>
      </c>
      <c r="F7" s="29" t="s">
        <v>33</v>
      </c>
      <c r="G7" s="29">
        <v>1966</v>
      </c>
      <c r="H7" s="29" t="s">
        <v>7</v>
      </c>
      <c r="I7" s="28" t="s">
        <v>506</v>
      </c>
      <c r="J7" s="30">
        <v>3.1053240740740742E-2</v>
      </c>
    </row>
    <row r="8" spans="2:10" s="31" customFormat="1" ht="11.25" x14ac:dyDescent="0.2">
      <c r="B8" s="27">
        <v>4</v>
      </c>
      <c r="C8" s="27">
        <v>69</v>
      </c>
      <c r="D8" s="44" t="s">
        <v>354</v>
      </c>
      <c r="E8" s="41" t="s">
        <v>356</v>
      </c>
      <c r="F8" s="29" t="s">
        <v>33</v>
      </c>
      <c r="G8" s="29">
        <v>1961</v>
      </c>
      <c r="H8" s="29" t="s">
        <v>7</v>
      </c>
      <c r="I8" s="28" t="s">
        <v>506</v>
      </c>
      <c r="J8" s="30">
        <v>4.8275462962962958E-2</v>
      </c>
    </row>
    <row r="9" spans="2:10" s="31" customFormat="1" ht="11.25" x14ac:dyDescent="0.2">
      <c r="B9" s="27">
        <v>5</v>
      </c>
      <c r="C9" s="27"/>
      <c r="D9" s="44"/>
      <c r="E9" s="41"/>
      <c r="F9" s="29"/>
      <c r="G9" s="29"/>
      <c r="H9" s="29"/>
      <c r="I9" s="28"/>
      <c r="J9" s="30"/>
    </row>
    <row r="10" spans="2:10" s="31" customFormat="1" ht="11.25" x14ac:dyDescent="0.2">
      <c r="B10" s="27">
        <v>6</v>
      </c>
      <c r="C10" s="27"/>
      <c r="D10" s="44"/>
      <c r="E10" s="41"/>
      <c r="F10" s="29"/>
      <c r="G10" s="29"/>
      <c r="H10" s="29"/>
      <c r="I10" s="28"/>
      <c r="J10" s="30"/>
    </row>
    <row r="11" spans="2:10" s="31" customFormat="1" ht="11.25" x14ac:dyDescent="0.2">
      <c r="B11" s="27">
        <v>7</v>
      </c>
      <c r="C11" s="27"/>
      <c r="D11" s="44"/>
      <c r="E11" s="41"/>
      <c r="F11" s="29"/>
      <c r="G11" s="29"/>
      <c r="H11" s="29"/>
      <c r="I11" s="28"/>
      <c r="J11" s="30"/>
    </row>
    <row r="12" spans="2:10" s="31" customFormat="1" ht="11.25" x14ac:dyDescent="0.2">
      <c r="B12" s="27">
        <v>8</v>
      </c>
      <c r="C12" s="27"/>
      <c r="D12" s="44"/>
      <c r="E12" s="41"/>
      <c r="F12" s="29"/>
      <c r="G12" s="29"/>
      <c r="H12" s="29"/>
      <c r="I12" s="28"/>
      <c r="J12" s="30"/>
    </row>
    <row r="13" spans="2:10" s="31" customFormat="1" ht="11.25" x14ac:dyDescent="0.2">
      <c r="B13" s="27">
        <v>9</v>
      </c>
      <c r="C13" s="27"/>
      <c r="D13" s="44"/>
      <c r="E13" s="41"/>
      <c r="F13" s="29"/>
      <c r="G13" s="29"/>
      <c r="H13" s="29"/>
      <c r="I13" s="28"/>
      <c r="J13" s="30"/>
    </row>
    <row r="14" spans="2:10" s="31" customFormat="1" ht="11.25" x14ac:dyDescent="0.2">
      <c r="B14" s="27">
        <v>10</v>
      </c>
      <c r="C14" s="27"/>
      <c r="D14" s="44"/>
      <c r="E14" s="41"/>
      <c r="F14" s="29"/>
      <c r="G14" s="29"/>
      <c r="H14" s="29"/>
      <c r="I14" s="28"/>
      <c r="J14" s="30"/>
    </row>
    <row r="15" spans="2:10" s="31" customFormat="1" ht="11.25" x14ac:dyDescent="0.2">
      <c r="B15" s="27">
        <v>11</v>
      </c>
      <c r="C15" s="27"/>
      <c r="D15" s="44"/>
      <c r="E15" s="41"/>
      <c r="F15" s="29"/>
      <c r="G15" s="29"/>
      <c r="H15" s="29"/>
      <c r="I15" s="28"/>
      <c r="J15" s="30"/>
    </row>
    <row r="16" spans="2:10" s="31" customFormat="1" ht="11.25" x14ac:dyDescent="0.2">
      <c r="B16" s="27">
        <v>12</v>
      </c>
      <c r="C16" s="27"/>
      <c r="D16" s="44"/>
      <c r="E16" s="41"/>
      <c r="F16" s="29"/>
      <c r="G16" s="29"/>
      <c r="H16" s="29"/>
      <c r="I16" s="28"/>
      <c r="J16" s="30"/>
    </row>
    <row r="17" spans="2:10" s="31" customFormat="1" ht="11.25" x14ac:dyDescent="0.2">
      <c r="B17" s="27">
        <v>13</v>
      </c>
      <c r="C17" s="27"/>
      <c r="D17" s="44"/>
      <c r="E17" s="41"/>
      <c r="F17" s="29"/>
      <c r="G17" s="29"/>
      <c r="H17" s="29"/>
      <c r="I17" s="28"/>
      <c r="J17" s="30"/>
    </row>
    <row r="18" spans="2:10" s="31" customFormat="1" ht="11.25" x14ac:dyDescent="0.2">
      <c r="B18" s="27">
        <v>14</v>
      </c>
      <c r="C18" s="27"/>
      <c r="D18" s="44"/>
      <c r="E18" s="41"/>
      <c r="F18" s="29"/>
      <c r="G18" s="29"/>
      <c r="H18" s="29"/>
      <c r="I18" s="28"/>
      <c r="J18" s="30"/>
    </row>
    <row r="19" spans="2:10" s="31" customFormat="1" ht="11.25" x14ac:dyDescent="0.2">
      <c r="B19" s="27">
        <v>15</v>
      </c>
      <c r="C19" s="27"/>
      <c r="D19" s="44"/>
      <c r="E19" s="41"/>
      <c r="F19" s="29"/>
      <c r="G19" s="29"/>
      <c r="H19" s="29"/>
      <c r="I19" s="28"/>
      <c r="J19" s="30"/>
    </row>
    <row r="20" spans="2:10" s="31" customFormat="1" ht="11.25" x14ac:dyDescent="0.2">
      <c r="B20" s="27">
        <v>16</v>
      </c>
      <c r="C20" s="27"/>
      <c r="D20" s="44"/>
      <c r="E20" s="41"/>
      <c r="F20" s="29"/>
      <c r="G20" s="29"/>
      <c r="H20" s="29"/>
      <c r="I20" s="28"/>
      <c r="J20" s="30"/>
    </row>
    <row r="21" spans="2:10" s="31" customFormat="1" ht="11.25" x14ac:dyDescent="0.2">
      <c r="B21" s="27">
        <v>17</v>
      </c>
      <c r="C21" s="27"/>
      <c r="D21" s="44"/>
      <c r="E21" s="41"/>
      <c r="F21" s="29"/>
      <c r="G21" s="29"/>
      <c r="H21" s="29"/>
      <c r="I21" s="28"/>
      <c r="J21" s="30"/>
    </row>
    <row r="22" spans="2:10" s="31" customFormat="1" ht="11.25" x14ac:dyDescent="0.2">
      <c r="B22" s="27">
        <v>18</v>
      </c>
      <c r="C22" s="27"/>
      <c r="D22" s="44"/>
      <c r="E22" s="41"/>
      <c r="F22" s="29"/>
      <c r="G22" s="29"/>
      <c r="H22" s="29"/>
      <c r="I22" s="28"/>
      <c r="J22" s="30"/>
    </row>
    <row r="23" spans="2:10" s="31" customFormat="1" ht="11.25" x14ac:dyDescent="0.2">
      <c r="B23" s="27">
        <v>19</v>
      </c>
      <c r="C23" s="27"/>
      <c r="D23" s="44"/>
      <c r="E23" s="41"/>
      <c r="F23" s="29"/>
      <c r="G23" s="29"/>
      <c r="H23" s="29"/>
      <c r="I23" s="28"/>
      <c r="J23" s="30"/>
    </row>
    <row r="24" spans="2:10" s="31" customFormat="1" ht="11.25" x14ac:dyDescent="0.2">
      <c r="B24" s="27">
        <v>20</v>
      </c>
      <c r="C24" s="27"/>
      <c r="D24" s="44"/>
      <c r="E24" s="41"/>
      <c r="F24" s="29"/>
      <c r="G24" s="29"/>
      <c r="H24" s="29"/>
      <c r="I24" s="28"/>
      <c r="J24" s="30"/>
    </row>
    <row r="25" spans="2:10" s="31" customFormat="1" ht="11.25" x14ac:dyDescent="0.2">
      <c r="B25" s="27">
        <v>21</v>
      </c>
      <c r="C25" s="27"/>
      <c r="D25" s="44"/>
      <c r="E25" s="41"/>
      <c r="F25" s="29"/>
      <c r="G25" s="29"/>
      <c r="H25" s="29"/>
      <c r="I25" s="28"/>
      <c r="J25" s="30"/>
    </row>
    <row r="26" spans="2:10" s="31" customFormat="1" ht="11.25" x14ac:dyDescent="0.2">
      <c r="B26" s="27">
        <v>22</v>
      </c>
      <c r="C26" s="27"/>
      <c r="D26" s="44"/>
      <c r="E26" s="41"/>
      <c r="F26" s="29"/>
      <c r="G26" s="29"/>
      <c r="H26" s="29"/>
      <c r="I26" s="28"/>
      <c r="J26" s="30"/>
    </row>
    <row r="27" spans="2:10" s="31" customFormat="1" ht="11.25" x14ac:dyDescent="0.2">
      <c r="B27" s="27">
        <v>23</v>
      </c>
      <c r="C27" s="27"/>
      <c r="D27" s="44"/>
      <c r="E27" s="41"/>
      <c r="F27" s="29"/>
      <c r="G27" s="29"/>
      <c r="H27" s="29"/>
      <c r="I27" s="28"/>
      <c r="J27" s="30"/>
    </row>
    <row r="28" spans="2:10" s="31" customFormat="1" ht="11.25" x14ac:dyDescent="0.2">
      <c r="B28" s="27">
        <v>24</v>
      </c>
      <c r="C28" s="27"/>
      <c r="D28" s="44"/>
      <c r="E28" s="41"/>
      <c r="F28" s="29"/>
      <c r="G28" s="29"/>
      <c r="H28" s="29"/>
      <c r="I28" s="28"/>
      <c r="J28" s="30"/>
    </row>
    <row r="29" spans="2:10" s="31" customFormat="1" ht="11.25" x14ac:dyDescent="0.2">
      <c r="B29" s="27">
        <v>25</v>
      </c>
      <c r="C29" s="27"/>
      <c r="D29" s="44"/>
      <c r="E29" s="41"/>
      <c r="F29" s="29"/>
      <c r="G29" s="29"/>
      <c r="H29" s="29"/>
      <c r="I29" s="28"/>
      <c r="J29" s="30"/>
    </row>
    <row r="30" spans="2:10" s="31" customFormat="1" ht="11.25" x14ac:dyDescent="0.2">
      <c r="B30" s="27">
        <v>26</v>
      </c>
      <c r="C30" s="27"/>
      <c r="D30" s="44"/>
      <c r="E30" s="41"/>
      <c r="F30" s="29"/>
      <c r="G30" s="29"/>
      <c r="H30" s="29"/>
      <c r="I30" s="28"/>
      <c r="J30" s="30"/>
    </row>
    <row r="31" spans="2:10" s="31" customFormat="1" ht="11.25" x14ac:dyDescent="0.2">
      <c r="B31" s="27">
        <v>27</v>
      </c>
      <c r="C31" s="27"/>
      <c r="D31" s="44"/>
      <c r="E31" s="41"/>
      <c r="F31" s="29"/>
      <c r="G31" s="29"/>
      <c r="H31" s="29"/>
      <c r="I31" s="28"/>
      <c r="J31" s="30"/>
    </row>
    <row r="32" spans="2:10" s="31" customFormat="1" ht="11.25" x14ac:dyDescent="0.2">
      <c r="B32" s="27"/>
      <c r="C32" s="27"/>
      <c r="D32" s="44"/>
      <c r="E32" s="41"/>
      <c r="F32" s="29"/>
      <c r="G32" s="29"/>
      <c r="H32" s="29"/>
      <c r="I32" s="28"/>
      <c r="J32" s="30"/>
    </row>
    <row r="33" spans="2:10" s="31" customFormat="1" ht="12" thickBot="1" x14ac:dyDescent="0.25">
      <c r="B33" s="32"/>
      <c r="C33" s="32"/>
      <c r="D33" s="45"/>
      <c r="E33" s="42"/>
      <c r="F33" s="34"/>
      <c r="G33" s="34"/>
      <c r="H33" s="34"/>
      <c r="I33" s="33"/>
      <c r="J33" s="35"/>
    </row>
  </sheetData>
  <mergeCells count="4">
    <mergeCell ref="C1:H1"/>
    <mergeCell ref="D2:F2"/>
    <mergeCell ref="H2:J2"/>
    <mergeCell ref="D4:E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J33"/>
  <sheetViews>
    <sheetView showGridLines="0" workbookViewId="0">
      <selection activeCell="C5" sqref="C5:J11"/>
    </sheetView>
  </sheetViews>
  <sheetFormatPr defaultRowHeight="12.75" x14ac:dyDescent="0.2"/>
  <cols>
    <col min="1" max="1" width="1.140625" customWidth="1"/>
    <col min="2" max="2" width="6.28515625" bestFit="1" customWidth="1"/>
    <col min="3" max="3" width="8.140625" bestFit="1" customWidth="1"/>
    <col min="4" max="5" width="11.14062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72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27">
        <v>130</v>
      </c>
      <c r="D5" s="43" t="s">
        <v>334</v>
      </c>
      <c r="E5" s="41" t="s">
        <v>335</v>
      </c>
      <c r="F5" s="29" t="s">
        <v>34</v>
      </c>
      <c r="G5" s="29">
        <v>2002</v>
      </c>
      <c r="H5" s="29" t="s">
        <v>15</v>
      </c>
      <c r="I5" s="28" t="s">
        <v>438</v>
      </c>
      <c r="J5" s="30">
        <v>1.0578703703703703E-2</v>
      </c>
    </row>
    <row r="6" spans="2:10" s="31" customFormat="1" ht="11.25" x14ac:dyDescent="0.2">
      <c r="B6" s="27">
        <v>2</v>
      </c>
      <c r="C6" s="27">
        <v>27</v>
      </c>
      <c r="D6" s="44" t="s">
        <v>393</v>
      </c>
      <c r="E6" s="41" t="s">
        <v>239</v>
      </c>
      <c r="F6" s="29" t="s">
        <v>34</v>
      </c>
      <c r="G6" s="29">
        <v>2002</v>
      </c>
      <c r="H6" s="29" t="s">
        <v>4</v>
      </c>
      <c r="I6" s="28" t="s">
        <v>438</v>
      </c>
      <c r="J6" s="30">
        <v>1.0694444444444444E-2</v>
      </c>
    </row>
    <row r="7" spans="2:10" s="31" customFormat="1" ht="11.25" x14ac:dyDescent="0.2">
      <c r="B7" s="27">
        <v>3</v>
      </c>
      <c r="C7" s="27">
        <v>30</v>
      </c>
      <c r="D7" s="44" t="s">
        <v>302</v>
      </c>
      <c r="E7" s="41" t="s">
        <v>392</v>
      </c>
      <c r="F7" s="29" t="s">
        <v>34</v>
      </c>
      <c r="G7" s="29">
        <v>2002</v>
      </c>
      <c r="H7" s="29" t="s">
        <v>4</v>
      </c>
      <c r="I7" s="28" t="s">
        <v>438</v>
      </c>
      <c r="J7" s="30">
        <v>1.1608796296296296E-2</v>
      </c>
    </row>
    <row r="8" spans="2:10" s="31" customFormat="1" ht="11.25" x14ac:dyDescent="0.2">
      <c r="B8" s="27">
        <v>4</v>
      </c>
      <c r="C8" s="27">
        <v>28</v>
      </c>
      <c r="D8" s="44" t="s">
        <v>391</v>
      </c>
      <c r="E8" s="41" t="s">
        <v>390</v>
      </c>
      <c r="F8" s="29" t="s">
        <v>34</v>
      </c>
      <c r="G8" s="29">
        <v>2001</v>
      </c>
      <c r="H8" s="29" t="s">
        <v>4</v>
      </c>
      <c r="I8" s="28" t="s">
        <v>438</v>
      </c>
      <c r="J8" s="30">
        <v>1.2280092592592592E-2</v>
      </c>
    </row>
    <row r="9" spans="2:10" s="31" customFormat="1" ht="11.25" x14ac:dyDescent="0.2">
      <c r="B9" s="27">
        <v>5</v>
      </c>
      <c r="C9" s="27">
        <v>129</v>
      </c>
      <c r="D9" s="44" t="s">
        <v>395</v>
      </c>
      <c r="E9" s="41" t="s">
        <v>394</v>
      </c>
      <c r="F9" s="29" t="s">
        <v>33</v>
      </c>
      <c r="G9" s="29">
        <v>2009</v>
      </c>
      <c r="H9" s="29" t="s">
        <v>389</v>
      </c>
      <c r="I9" s="28" t="s">
        <v>438</v>
      </c>
      <c r="J9" s="30">
        <v>2.0474537037037038E-2</v>
      </c>
    </row>
    <row r="10" spans="2:10" s="31" customFormat="1" ht="11.25" x14ac:dyDescent="0.2">
      <c r="B10" s="27">
        <v>6</v>
      </c>
      <c r="C10" s="27">
        <v>127</v>
      </c>
      <c r="D10" s="44" t="s">
        <v>559</v>
      </c>
      <c r="E10" s="41" t="s">
        <v>558</v>
      </c>
      <c r="F10" s="29" t="s">
        <v>33</v>
      </c>
      <c r="G10" s="29">
        <v>2010</v>
      </c>
      <c r="H10" s="29" t="s">
        <v>15</v>
      </c>
      <c r="I10" s="28" t="s">
        <v>438</v>
      </c>
      <c r="J10" s="30">
        <v>2.0474537037037038E-2</v>
      </c>
    </row>
    <row r="11" spans="2:10" s="31" customFormat="1" ht="11.25" x14ac:dyDescent="0.2">
      <c r="B11" s="27">
        <v>7</v>
      </c>
      <c r="C11" s="27">
        <v>128</v>
      </c>
      <c r="D11" s="44" t="s">
        <v>338</v>
      </c>
      <c r="E11" s="41" t="s">
        <v>422</v>
      </c>
      <c r="F11" s="29" t="s">
        <v>34</v>
      </c>
      <c r="G11" s="29">
        <v>2008</v>
      </c>
      <c r="H11" s="29" t="s">
        <v>555</v>
      </c>
      <c r="I11" s="28" t="s">
        <v>438</v>
      </c>
      <c r="J11" s="30">
        <v>2.704861111111111E-2</v>
      </c>
    </row>
    <row r="12" spans="2:10" s="31" customFormat="1" ht="11.25" x14ac:dyDescent="0.2">
      <c r="B12" s="27">
        <v>8</v>
      </c>
      <c r="C12" s="27"/>
      <c r="D12" s="44"/>
      <c r="E12" s="41"/>
      <c r="F12" s="29"/>
      <c r="G12" s="29"/>
      <c r="H12" s="29"/>
      <c r="I12" s="28"/>
      <c r="J12" s="30"/>
    </row>
    <row r="13" spans="2:10" s="31" customFormat="1" ht="11.25" x14ac:dyDescent="0.2">
      <c r="B13" s="27">
        <v>9</v>
      </c>
      <c r="C13" s="27"/>
      <c r="D13" s="44"/>
      <c r="E13" s="41"/>
      <c r="F13" s="29"/>
      <c r="G13" s="29"/>
      <c r="H13" s="29"/>
      <c r="I13" s="28"/>
      <c r="J13" s="30"/>
    </row>
    <row r="14" spans="2:10" s="31" customFormat="1" ht="11.25" x14ac:dyDescent="0.2">
      <c r="B14" s="27"/>
      <c r="C14" s="27"/>
      <c r="D14" s="44"/>
      <c r="E14" s="41"/>
      <c r="F14" s="29"/>
      <c r="G14" s="29"/>
      <c r="H14" s="29"/>
      <c r="I14" s="28"/>
      <c r="J14" s="30"/>
    </row>
    <row r="15" spans="2:10" s="31" customFormat="1" ht="11.25" x14ac:dyDescent="0.2">
      <c r="B15" s="27"/>
      <c r="C15" s="27"/>
      <c r="D15" s="44"/>
      <c r="E15" s="41"/>
      <c r="F15" s="29"/>
      <c r="G15" s="29"/>
      <c r="H15" s="29"/>
      <c r="I15" s="28"/>
      <c r="J15" s="30"/>
    </row>
    <row r="16" spans="2:10" s="31" customFormat="1" ht="11.25" x14ac:dyDescent="0.2">
      <c r="B16" s="27"/>
      <c r="C16" s="27"/>
      <c r="D16" s="44"/>
      <c r="E16" s="41"/>
      <c r="F16" s="29"/>
      <c r="G16" s="29"/>
      <c r="H16" s="29"/>
      <c r="I16" s="28"/>
      <c r="J16" s="30"/>
    </row>
    <row r="17" spans="2:10" s="31" customFormat="1" ht="11.25" x14ac:dyDescent="0.2">
      <c r="B17" s="27"/>
      <c r="C17" s="27"/>
      <c r="D17" s="44"/>
      <c r="E17" s="41"/>
      <c r="F17" s="29"/>
      <c r="G17" s="29"/>
      <c r="H17" s="29"/>
      <c r="I17" s="28"/>
      <c r="J17" s="30"/>
    </row>
    <row r="18" spans="2:10" s="31" customFormat="1" ht="11.25" x14ac:dyDescent="0.2">
      <c r="B18" s="27"/>
      <c r="C18" s="27"/>
      <c r="D18" s="44"/>
      <c r="E18" s="41"/>
      <c r="F18" s="29"/>
      <c r="G18" s="29"/>
      <c r="H18" s="29"/>
      <c r="I18" s="28"/>
      <c r="J18" s="30"/>
    </row>
    <row r="19" spans="2:10" s="31" customFormat="1" ht="11.25" x14ac:dyDescent="0.2">
      <c r="B19" s="27"/>
      <c r="C19" s="27"/>
      <c r="D19" s="44"/>
      <c r="E19" s="41"/>
      <c r="F19" s="29"/>
      <c r="G19" s="29"/>
      <c r="H19" s="29"/>
      <c r="I19" s="28"/>
      <c r="J19" s="30"/>
    </row>
    <row r="20" spans="2:10" s="31" customFormat="1" ht="11.25" x14ac:dyDescent="0.2">
      <c r="B20" s="27"/>
      <c r="C20" s="27"/>
      <c r="D20" s="44"/>
      <c r="E20" s="41"/>
      <c r="F20" s="29"/>
      <c r="G20" s="29"/>
      <c r="H20" s="29"/>
      <c r="I20" s="28"/>
      <c r="J20" s="30"/>
    </row>
    <row r="21" spans="2:10" s="31" customFormat="1" ht="11.25" x14ac:dyDescent="0.2">
      <c r="B21" s="27"/>
      <c r="C21" s="27"/>
      <c r="D21" s="44"/>
      <c r="E21" s="41"/>
      <c r="F21" s="29"/>
      <c r="G21" s="29"/>
      <c r="H21" s="29"/>
      <c r="I21" s="28"/>
      <c r="J21" s="30"/>
    </row>
    <row r="22" spans="2:10" s="31" customFormat="1" ht="11.25" x14ac:dyDescent="0.2">
      <c r="B22" s="27"/>
      <c r="C22" s="27"/>
      <c r="D22" s="44"/>
      <c r="E22" s="41"/>
      <c r="F22" s="29"/>
      <c r="G22" s="29"/>
      <c r="H22" s="29"/>
      <c r="I22" s="28"/>
      <c r="J22" s="30"/>
    </row>
    <row r="23" spans="2:10" s="31" customFormat="1" ht="11.25" x14ac:dyDescent="0.2">
      <c r="B23" s="27"/>
      <c r="C23" s="27"/>
      <c r="D23" s="44"/>
      <c r="E23" s="41"/>
      <c r="F23" s="29"/>
      <c r="G23" s="29"/>
      <c r="H23" s="29"/>
      <c r="I23" s="28"/>
      <c r="J23" s="30"/>
    </row>
    <row r="24" spans="2:10" s="31" customFormat="1" ht="11.25" x14ac:dyDescent="0.2">
      <c r="B24" s="27"/>
      <c r="C24" s="27"/>
      <c r="D24" s="44"/>
      <c r="E24" s="41"/>
      <c r="F24" s="29"/>
      <c r="G24" s="29"/>
      <c r="H24" s="29"/>
      <c r="I24" s="28"/>
      <c r="J24" s="30"/>
    </row>
    <row r="25" spans="2:10" s="31" customFormat="1" ht="11.25" x14ac:dyDescent="0.2">
      <c r="B25" s="27"/>
      <c r="C25" s="27"/>
      <c r="D25" s="44"/>
      <c r="E25" s="41"/>
      <c r="F25" s="29"/>
      <c r="G25" s="29"/>
      <c r="H25" s="29"/>
      <c r="I25" s="28"/>
      <c r="J25" s="30"/>
    </row>
    <row r="26" spans="2:10" s="31" customFormat="1" ht="11.25" x14ac:dyDescent="0.2">
      <c r="B26" s="27"/>
      <c r="C26" s="27"/>
      <c r="D26" s="44"/>
      <c r="E26" s="41"/>
      <c r="F26" s="29"/>
      <c r="G26" s="29"/>
      <c r="H26" s="29"/>
      <c r="I26" s="28"/>
      <c r="J26" s="30"/>
    </row>
    <row r="27" spans="2:10" s="31" customFormat="1" ht="11.25" x14ac:dyDescent="0.2">
      <c r="B27" s="27"/>
      <c r="C27" s="27"/>
      <c r="D27" s="44"/>
      <c r="E27" s="41"/>
      <c r="F27" s="29"/>
      <c r="G27" s="29"/>
      <c r="H27" s="29"/>
      <c r="I27" s="28"/>
      <c r="J27" s="30"/>
    </row>
    <row r="28" spans="2:10" s="31" customFormat="1" ht="11.25" x14ac:dyDescent="0.2">
      <c r="B28" s="27"/>
      <c r="C28" s="27"/>
      <c r="D28" s="44"/>
      <c r="E28" s="41"/>
      <c r="F28" s="29"/>
      <c r="G28" s="29"/>
      <c r="H28" s="29"/>
      <c r="I28" s="28"/>
      <c r="J28" s="30"/>
    </row>
    <row r="29" spans="2:10" s="31" customFormat="1" ht="11.25" x14ac:dyDescent="0.2">
      <c r="B29" s="27"/>
      <c r="C29" s="27"/>
      <c r="D29" s="44"/>
      <c r="E29" s="41"/>
      <c r="F29" s="29"/>
      <c r="G29" s="29"/>
      <c r="H29" s="29"/>
      <c r="I29" s="28"/>
      <c r="J29" s="30"/>
    </row>
    <row r="30" spans="2:10" s="31" customFormat="1" ht="11.25" x14ac:dyDescent="0.2">
      <c r="B30" s="27"/>
      <c r="C30" s="27"/>
      <c r="D30" s="44"/>
      <c r="E30" s="41"/>
      <c r="F30" s="29"/>
      <c r="G30" s="29"/>
      <c r="H30" s="29"/>
      <c r="I30" s="28"/>
      <c r="J30" s="30"/>
    </row>
    <row r="31" spans="2:10" s="31" customFormat="1" ht="11.25" x14ac:dyDescent="0.2">
      <c r="B31" s="27"/>
      <c r="C31" s="27"/>
      <c r="D31" s="44"/>
      <c r="E31" s="41"/>
      <c r="F31" s="29"/>
      <c r="G31" s="29"/>
      <c r="H31" s="29"/>
      <c r="I31" s="28"/>
      <c r="J31" s="30"/>
    </row>
    <row r="32" spans="2:10" s="31" customFormat="1" ht="11.25" x14ac:dyDescent="0.2">
      <c r="B32" s="27"/>
      <c r="C32" s="27"/>
      <c r="D32" s="44"/>
      <c r="E32" s="41"/>
      <c r="F32" s="29"/>
      <c r="G32" s="29"/>
      <c r="H32" s="29"/>
      <c r="I32" s="28"/>
      <c r="J32" s="30"/>
    </row>
    <row r="33" spans="2:10" s="31" customFormat="1" ht="12" thickBot="1" x14ac:dyDescent="0.25">
      <c r="B33" s="32"/>
      <c r="C33" s="32"/>
      <c r="D33" s="45"/>
      <c r="E33" s="42"/>
      <c r="F33" s="34"/>
      <c r="G33" s="34"/>
      <c r="H33" s="34"/>
      <c r="I33" s="33"/>
      <c r="J33" s="35"/>
    </row>
  </sheetData>
  <mergeCells count="4">
    <mergeCell ref="C1:H1"/>
    <mergeCell ref="D2:F2"/>
    <mergeCell ref="H2:J2"/>
    <mergeCell ref="D4:E4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Q112"/>
  <sheetViews>
    <sheetView showGridLines="0" zoomScaleNormal="100" workbookViewId="0">
      <selection activeCell="C43" sqref="C43:J43"/>
    </sheetView>
  </sheetViews>
  <sheetFormatPr defaultRowHeight="12.75" x14ac:dyDescent="0.2"/>
  <cols>
    <col min="1" max="1" width="1" customWidth="1"/>
    <col min="2" max="2" width="6.28515625" bestFit="1" customWidth="1"/>
    <col min="3" max="3" width="8.140625" bestFit="1" customWidth="1"/>
    <col min="4" max="4" width="10.7109375" style="38" customWidth="1"/>
    <col min="5" max="5" width="10.8554687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62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27">
        <v>34</v>
      </c>
      <c r="D5" s="43" t="s">
        <v>278</v>
      </c>
      <c r="E5" s="41" t="s">
        <v>265</v>
      </c>
      <c r="F5" s="29" t="s">
        <v>34</v>
      </c>
      <c r="G5" s="29">
        <v>1982</v>
      </c>
      <c r="H5" s="29" t="s">
        <v>5</v>
      </c>
      <c r="I5" s="28" t="s">
        <v>501</v>
      </c>
      <c r="J5" s="30">
        <v>2.0277777777777777E-2</v>
      </c>
    </row>
    <row r="6" spans="2:10" s="31" customFormat="1" ht="11.25" x14ac:dyDescent="0.2">
      <c r="B6" s="27">
        <v>2</v>
      </c>
      <c r="C6" s="27">
        <v>44</v>
      </c>
      <c r="D6" s="44" t="s">
        <v>320</v>
      </c>
      <c r="E6" s="41" t="s">
        <v>322</v>
      </c>
      <c r="F6" s="29" t="s">
        <v>34</v>
      </c>
      <c r="G6" s="29">
        <v>1977</v>
      </c>
      <c r="H6" s="29" t="s">
        <v>11</v>
      </c>
      <c r="I6" s="28" t="s">
        <v>502</v>
      </c>
      <c r="J6" s="30">
        <v>2.0833333333333332E-2</v>
      </c>
    </row>
    <row r="7" spans="2:10" s="31" customFormat="1" ht="11.25" x14ac:dyDescent="0.2">
      <c r="B7" s="27">
        <v>3</v>
      </c>
      <c r="C7" s="27">
        <v>41</v>
      </c>
      <c r="D7" s="44" t="s">
        <v>146</v>
      </c>
      <c r="E7" s="41" t="s">
        <v>150</v>
      </c>
      <c r="F7" s="29" t="s">
        <v>34</v>
      </c>
      <c r="G7" s="29">
        <v>1980</v>
      </c>
      <c r="H7" s="29" t="s">
        <v>7</v>
      </c>
      <c r="I7" s="28" t="s">
        <v>501</v>
      </c>
      <c r="J7" s="30">
        <v>2.1076388888888891E-2</v>
      </c>
    </row>
    <row r="8" spans="2:10" s="31" customFormat="1" ht="11.25" x14ac:dyDescent="0.2">
      <c r="B8" s="27">
        <v>4</v>
      </c>
      <c r="C8" s="27">
        <v>55</v>
      </c>
      <c r="D8" s="44" t="s">
        <v>134</v>
      </c>
      <c r="E8" s="41" t="s">
        <v>116</v>
      </c>
      <c r="F8" s="29" t="s">
        <v>34</v>
      </c>
      <c r="G8" s="29">
        <v>1975</v>
      </c>
      <c r="H8" s="29" t="s">
        <v>444</v>
      </c>
      <c r="I8" s="28" t="s">
        <v>502</v>
      </c>
      <c r="J8" s="30">
        <v>2.1099537037037038E-2</v>
      </c>
    </row>
    <row r="9" spans="2:10" s="31" customFormat="1" ht="11.25" x14ac:dyDescent="0.2">
      <c r="B9" s="27">
        <v>5</v>
      </c>
      <c r="C9" s="27">
        <v>52</v>
      </c>
      <c r="D9" s="44" t="s">
        <v>330</v>
      </c>
      <c r="E9" s="41" t="s">
        <v>331</v>
      </c>
      <c r="F9" s="29" t="s">
        <v>34</v>
      </c>
      <c r="G9" s="29">
        <v>1983</v>
      </c>
      <c r="H9" s="29" t="s">
        <v>7</v>
      </c>
      <c r="I9" s="28" t="s">
        <v>501</v>
      </c>
      <c r="J9" s="30">
        <v>2.1145833333333332E-2</v>
      </c>
    </row>
    <row r="10" spans="2:10" s="31" customFormat="1" ht="11.25" x14ac:dyDescent="0.2">
      <c r="B10" s="27">
        <v>6</v>
      </c>
      <c r="C10" s="27">
        <v>23</v>
      </c>
      <c r="D10" s="44" t="s">
        <v>274</v>
      </c>
      <c r="E10" s="41" t="s">
        <v>275</v>
      </c>
      <c r="F10" s="29" t="s">
        <v>34</v>
      </c>
      <c r="G10" s="29">
        <v>1992</v>
      </c>
      <c r="H10" s="29" t="s">
        <v>4</v>
      </c>
      <c r="I10" s="28" t="s">
        <v>501</v>
      </c>
      <c r="J10" s="30">
        <v>2.1250000000000002E-2</v>
      </c>
    </row>
    <row r="11" spans="2:10" s="31" customFormat="1" ht="11.25" x14ac:dyDescent="0.2">
      <c r="B11" s="27">
        <v>7</v>
      </c>
      <c r="C11" s="27">
        <v>73</v>
      </c>
      <c r="D11" s="44" t="s">
        <v>158</v>
      </c>
      <c r="E11" s="41" t="s">
        <v>159</v>
      </c>
      <c r="F11" s="29" t="s">
        <v>34</v>
      </c>
      <c r="G11" s="29">
        <v>1969</v>
      </c>
      <c r="H11" s="29" t="s">
        <v>12</v>
      </c>
      <c r="I11" s="28" t="s">
        <v>502</v>
      </c>
      <c r="J11" s="30">
        <v>2.1423611111111112E-2</v>
      </c>
    </row>
    <row r="12" spans="2:10" s="31" customFormat="1" ht="11.25" x14ac:dyDescent="0.2">
      <c r="B12" s="27">
        <v>8</v>
      </c>
      <c r="C12" s="27">
        <v>70</v>
      </c>
      <c r="D12" s="44" t="s">
        <v>302</v>
      </c>
      <c r="E12" s="41" t="s">
        <v>305</v>
      </c>
      <c r="F12" s="29" t="s">
        <v>34</v>
      </c>
      <c r="G12" s="29">
        <v>1979</v>
      </c>
      <c r="H12" s="29" t="s">
        <v>48</v>
      </c>
      <c r="I12" s="28" t="s">
        <v>501</v>
      </c>
      <c r="J12" s="30">
        <v>2.1597222222222223E-2</v>
      </c>
    </row>
    <row r="13" spans="2:10" s="31" customFormat="1" ht="11.25" x14ac:dyDescent="0.2">
      <c r="B13" s="27">
        <v>9</v>
      </c>
      <c r="C13" s="27">
        <v>5</v>
      </c>
      <c r="D13" s="44" t="s">
        <v>238</v>
      </c>
      <c r="E13" s="41" t="s">
        <v>512</v>
      </c>
      <c r="F13" s="29" t="s">
        <v>34</v>
      </c>
      <c r="G13" s="29">
        <v>2001</v>
      </c>
      <c r="H13" s="29" t="s">
        <v>8</v>
      </c>
      <c r="I13" s="28" t="s">
        <v>501</v>
      </c>
      <c r="J13" s="30">
        <v>2.1886574074074072E-2</v>
      </c>
    </row>
    <row r="14" spans="2:10" s="31" customFormat="1" ht="11.25" x14ac:dyDescent="0.2">
      <c r="B14" s="27">
        <v>10</v>
      </c>
      <c r="C14" s="27">
        <v>33</v>
      </c>
      <c r="D14" s="44" t="s">
        <v>173</v>
      </c>
      <c r="E14" s="41" t="s">
        <v>182</v>
      </c>
      <c r="F14" s="29" t="s">
        <v>34</v>
      </c>
      <c r="G14" s="29">
        <v>1982</v>
      </c>
      <c r="H14" s="29" t="s">
        <v>7</v>
      </c>
      <c r="I14" s="28" t="s">
        <v>501</v>
      </c>
      <c r="J14" s="30">
        <v>2.2361111111111113E-2</v>
      </c>
    </row>
    <row r="15" spans="2:10" s="31" customFormat="1" ht="11.25" x14ac:dyDescent="0.2">
      <c r="B15" s="27">
        <v>11</v>
      </c>
      <c r="C15" s="27">
        <v>39</v>
      </c>
      <c r="D15" s="44" t="s">
        <v>238</v>
      </c>
      <c r="E15" s="41" t="s">
        <v>407</v>
      </c>
      <c r="F15" s="29" t="s">
        <v>34</v>
      </c>
      <c r="G15" s="29">
        <v>1988</v>
      </c>
      <c r="H15" s="29" t="s">
        <v>12</v>
      </c>
      <c r="I15" s="28" t="s">
        <v>501</v>
      </c>
      <c r="J15" s="30">
        <v>2.255787037037037E-2</v>
      </c>
    </row>
    <row r="16" spans="2:10" s="31" customFormat="1" ht="11.25" x14ac:dyDescent="0.2">
      <c r="B16" s="27">
        <v>12</v>
      </c>
      <c r="C16" s="27">
        <v>77</v>
      </c>
      <c r="D16" s="44" t="s">
        <v>108</v>
      </c>
      <c r="E16" s="41" t="s">
        <v>229</v>
      </c>
      <c r="F16" s="29" t="s">
        <v>34</v>
      </c>
      <c r="G16" s="29">
        <v>1972</v>
      </c>
      <c r="H16" s="29" t="s">
        <v>89</v>
      </c>
      <c r="I16" s="28" t="s">
        <v>502</v>
      </c>
      <c r="J16" s="30">
        <v>2.2662037037037036E-2</v>
      </c>
    </row>
    <row r="17" spans="2:10" s="31" customFormat="1" ht="11.25" x14ac:dyDescent="0.2">
      <c r="B17" s="27">
        <v>13</v>
      </c>
      <c r="C17" s="27">
        <v>18</v>
      </c>
      <c r="D17" s="44" t="s">
        <v>108</v>
      </c>
      <c r="E17" s="41" t="s">
        <v>517</v>
      </c>
      <c r="F17" s="29" t="s">
        <v>34</v>
      </c>
      <c r="G17" s="29">
        <v>1974</v>
      </c>
      <c r="H17" s="29" t="s">
        <v>15</v>
      </c>
      <c r="I17" s="28" t="s">
        <v>502</v>
      </c>
      <c r="J17" s="30">
        <v>2.2997685185185187E-2</v>
      </c>
    </row>
    <row r="18" spans="2:10" s="31" customFormat="1" ht="11.25" x14ac:dyDescent="0.2">
      <c r="B18" s="27">
        <v>14</v>
      </c>
      <c r="C18" s="27">
        <v>46</v>
      </c>
      <c r="D18" s="44" t="s">
        <v>164</v>
      </c>
      <c r="E18" s="41" t="s">
        <v>533</v>
      </c>
      <c r="F18" s="29" t="s">
        <v>34</v>
      </c>
      <c r="G18" s="29">
        <v>1988</v>
      </c>
      <c r="H18" s="29" t="s">
        <v>11</v>
      </c>
      <c r="I18" s="28" t="s">
        <v>501</v>
      </c>
      <c r="J18" s="30">
        <v>2.3344907407407408E-2</v>
      </c>
    </row>
    <row r="19" spans="2:10" s="31" customFormat="1" ht="11.25" x14ac:dyDescent="0.2">
      <c r="B19" s="27">
        <v>15</v>
      </c>
      <c r="C19" s="27">
        <v>11</v>
      </c>
      <c r="D19" s="44" t="s">
        <v>278</v>
      </c>
      <c r="E19" s="41" t="s">
        <v>283</v>
      </c>
      <c r="F19" s="29" t="s">
        <v>34</v>
      </c>
      <c r="G19" s="29">
        <v>1962</v>
      </c>
      <c r="H19" s="29" t="s">
        <v>7</v>
      </c>
      <c r="I19" s="28" t="s">
        <v>503</v>
      </c>
      <c r="J19" s="30">
        <v>2.3414351851851853E-2</v>
      </c>
    </row>
    <row r="20" spans="2:10" s="31" customFormat="1" ht="11.25" x14ac:dyDescent="0.2">
      <c r="B20" s="27">
        <v>16</v>
      </c>
      <c r="C20" s="27">
        <v>42</v>
      </c>
      <c r="D20" s="44" t="s">
        <v>278</v>
      </c>
      <c r="E20" s="41" t="s">
        <v>279</v>
      </c>
      <c r="F20" s="29" t="s">
        <v>34</v>
      </c>
      <c r="G20" s="29">
        <v>1968</v>
      </c>
      <c r="H20" s="29" t="s">
        <v>24</v>
      </c>
      <c r="I20" s="28" t="s">
        <v>503</v>
      </c>
      <c r="J20" s="30">
        <v>2.3750000000000004E-2</v>
      </c>
    </row>
    <row r="21" spans="2:10" s="31" customFormat="1" ht="11.25" x14ac:dyDescent="0.2">
      <c r="B21" s="27">
        <v>17</v>
      </c>
      <c r="C21" s="27">
        <v>38</v>
      </c>
      <c r="D21" s="44" t="s">
        <v>134</v>
      </c>
      <c r="E21" s="41" t="s">
        <v>291</v>
      </c>
      <c r="F21" s="29" t="s">
        <v>34</v>
      </c>
      <c r="G21" s="29">
        <v>1964</v>
      </c>
      <c r="H21" s="29" t="s">
        <v>55</v>
      </c>
      <c r="I21" s="28" t="s">
        <v>503</v>
      </c>
      <c r="J21" s="30">
        <v>2.3796296296296298E-2</v>
      </c>
    </row>
    <row r="22" spans="2:10" s="31" customFormat="1" ht="11.25" x14ac:dyDescent="0.2">
      <c r="B22" s="27">
        <v>18</v>
      </c>
      <c r="C22" s="27">
        <v>87</v>
      </c>
      <c r="D22" s="44" t="s">
        <v>338</v>
      </c>
      <c r="E22" s="41" t="s">
        <v>560</v>
      </c>
      <c r="F22" s="29" t="s">
        <v>34</v>
      </c>
      <c r="G22" s="29">
        <v>1989</v>
      </c>
      <c r="H22" s="29" t="s">
        <v>561</v>
      </c>
      <c r="I22" s="28" t="s">
        <v>501</v>
      </c>
      <c r="J22" s="30">
        <v>2.4085648148148148E-2</v>
      </c>
    </row>
    <row r="23" spans="2:10" s="31" customFormat="1" ht="11.25" x14ac:dyDescent="0.2">
      <c r="B23" s="27">
        <v>19</v>
      </c>
      <c r="C23" s="27">
        <v>86</v>
      </c>
      <c r="D23" s="44" t="s">
        <v>233</v>
      </c>
      <c r="E23" s="41" t="s">
        <v>234</v>
      </c>
      <c r="F23" s="29" t="s">
        <v>33</v>
      </c>
      <c r="G23" s="29">
        <v>1976</v>
      </c>
      <c r="H23" s="29" t="s">
        <v>17</v>
      </c>
      <c r="I23" s="28" t="s">
        <v>507</v>
      </c>
      <c r="J23" s="30">
        <v>2.4097222222222225E-2</v>
      </c>
    </row>
    <row r="24" spans="2:10" s="31" customFormat="1" ht="11.25" x14ac:dyDescent="0.2">
      <c r="B24" s="27">
        <v>20</v>
      </c>
      <c r="C24" s="27">
        <v>31</v>
      </c>
      <c r="D24" s="44" t="s">
        <v>238</v>
      </c>
      <c r="E24" s="41" t="s">
        <v>525</v>
      </c>
      <c r="F24" s="29" t="s">
        <v>34</v>
      </c>
      <c r="G24" s="29">
        <v>1975</v>
      </c>
      <c r="H24" s="29" t="s">
        <v>80</v>
      </c>
      <c r="I24" s="28" t="s">
        <v>502</v>
      </c>
      <c r="J24" s="30">
        <v>2.4131944444444445E-2</v>
      </c>
    </row>
    <row r="25" spans="2:10" s="31" customFormat="1" ht="11.25" x14ac:dyDescent="0.2">
      <c r="B25" s="27">
        <v>21</v>
      </c>
      <c r="C25" s="27">
        <v>85</v>
      </c>
      <c r="D25" s="44" t="s">
        <v>338</v>
      </c>
      <c r="E25" s="41" t="s">
        <v>343</v>
      </c>
      <c r="F25" s="29" t="s">
        <v>34</v>
      </c>
      <c r="G25" s="29">
        <v>1979</v>
      </c>
      <c r="H25" s="29" t="s">
        <v>6</v>
      </c>
      <c r="I25" s="28" t="s">
        <v>501</v>
      </c>
      <c r="J25" s="30">
        <v>2.4525462962962968E-2</v>
      </c>
    </row>
    <row r="26" spans="2:10" s="31" customFormat="1" ht="11.25" x14ac:dyDescent="0.2">
      <c r="B26" s="27">
        <v>22</v>
      </c>
      <c r="C26" s="27">
        <v>3</v>
      </c>
      <c r="D26" s="44" t="s">
        <v>247</v>
      </c>
      <c r="E26" s="41" t="s">
        <v>509</v>
      </c>
      <c r="F26" s="29" t="s">
        <v>33</v>
      </c>
      <c r="G26" s="29">
        <v>1988</v>
      </c>
      <c r="H26" s="29" t="s">
        <v>458</v>
      </c>
      <c r="I26" s="28" t="s">
        <v>505</v>
      </c>
      <c r="J26" s="30">
        <v>2.479166666666667E-2</v>
      </c>
    </row>
    <row r="27" spans="2:10" s="31" customFormat="1" ht="11.25" x14ac:dyDescent="0.2">
      <c r="B27" s="27">
        <v>23</v>
      </c>
      <c r="C27" s="27">
        <v>20</v>
      </c>
      <c r="D27" s="44" t="s">
        <v>338</v>
      </c>
      <c r="E27" s="41" t="s">
        <v>341</v>
      </c>
      <c r="F27" s="29" t="s">
        <v>34</v>
      </c>
      <c r="G27" s="29">
        <v>1986</v>
      </c>
      <c r="H27" s="29" t="s">
        <v>7</v>
      </c>
      <c r="I27" s="28" t="s">
        <v>501</v>
      </c>
      <c r="J27" s="30">
        <v>2.4895833333333336E-2</v>
      </c>
    </row>
    <row r="28" spans="2:10" s="31" customFormat="1" ht="11.25" x14ac:dyDescent="0.2">
      <c r="B28" s="27">
        <v>24</v>
      </c>
      <c r="C28" s="27">
        <v>84</v>
      </c>
      <c r="D28" s="44" t="s">
        <v>134</v>
      </c>
      <c r="E28" s="41" t="s">
        <v>295</v>
      </c>
      <c r="F28" s="29" t="s">
        <v>34</v>
      </c>
      <c r="G28" s="29">
        <v>1973</v>
      </c>
      <c r="H28" s="29" t="s">
        <v>6</v>
      </c>
      <c r="I28" s="28" t="s">
        <v>502</v>
      </c>
      <c r="J28" s="30">
        <v>2.4965277777777781E-2</v>
      </c>
    </row>
    <row r="29" spans="2:10" s="31" customFormat="1" ht="11.25" x14ac:dyDescent="0.2">
      <c r="B29" s="27">
        <v>25</v>
      </c>
      <c r="C29" s="27">
        <v>67</v>
      </c>
      <c r="D29" s="44" t="s">
        <v>173</v>
      </c>
      <c r="E29" s="41" t="s">
        <v>185</v>
      </c>
      <c r="F29" s="29" t="s">
        <v>34</v>
      </c>
      <c r="G29" s="29">
        <v>1980</v>
      </c>
      <c r="H29" s="29" t="s">
        <v>88</v>
      </c>
      <c r="I29" s="28" t="s">
        <v>501</v>
      </c>
      <c r="J29" s="30">
        <v>2.5092592592592593E-2</v>
      </c>
    </row>
    <row r="30" spans="2:10" s="31" customFormat="1" ht="11.25" x14ac:dyDescent="0.2">
      <c r="B30" s="27">
        <v>26</v>
      </c>
      <c r="C30" s="27">
        <v>56</v>
      </c>
      <c r="D30" s="44" t="s">
        <v>315</v>
      </c>
      <c r="E30" s="41" t="s">
        <v>316</v>
      </c>
      <c r="F30" s="29" t="s">
        <v>34</v>
      </c>
      <c r="G30" s="29">
        <v>1974</v>
      </c>
      <c r="H30" s="29" t="s">
        <v>55</v>
      </c>
      <c r="I30" s="28" t="s">
        <v>502</v>
      </c>
      <c r="J30" s="30">
        <v>2.5173611111111108E-2</v>
      </c>
    </row>
    <row r="31" spans="2:10" s="31" customFormat="1" ht="11.25" x14ac:dyDescent="0.2">
      <c r="B31" s="27">
        <v>27</v>
      </c>
      <c r="C31" s="27">
        <v>6</v>
      </c>
      <c r="D31" s="44" t="s">
        <v>274</v>
      </c>
      <c r="E31" s="41" t="s">
        <v>510</v>
      </c>
      <c r="F31" s="29" t="s">
        <v>34</v>
      </c>
      <c r="G31" s="29">
        <v>1957</v>
      </c>
      <c r="H31" s="29" t="s">
        <v>458</v>
      </c>
      <c r="I31" s="28" t="s">
        <v>504</v>
      </c>
      <c r="J31" s="30">
        <v>2.5300925925925925E-2</v>
      </c>
    </row>
    <row r="32" spans="2:10" s="31" customFormat="1" ht="11.25" x14ac:dyDescent="0.2">
      <c r="B32" s="27">
        <v>28</v>
      </c>
      <c r="C32" s="27">
        <v>47</v>
      </c>
      <c r="D32" s="44" t="s">
        <v>146</v>
      </c>
      <c r="E32" s="41" t="s">
        <v>388</v>
      </c>
      <c r="F32" s="29" t="s">
        <v>34</v>
      </c>
      <c r="G32" s="29">
        <v>1980</v>
      </c>
      <c r="H32" s="29" t="s">
        <v>389</v>
      </c>
      <c r="I32" s="28" t="s">
        <v>501</v>
      </c>
      <c r="J32" s="30">
        <v>2.5324074074074079E-2</v>
      </c>
    </row>
    <row r="33" spans="2:10" s="31" customFormat="1" ht="11.25" x14ac:dyDescent="0.2">
      <c r="B33" s="27">
        <v>29</v>
      </c>
      <c r="C33" s="27">
        <v>37</v>
      </c>
      <c r="D33" s="44" t="s">
        <v>531</v>
      </c>
      <c r="E33" s="41" t="s">
        <v>530</v>
      </c>
      <c r="F33" s="29" t="s">
        <v>34</v>
      </c>
      <c r="G33" s="29">
        <v>1977</v>
      </c>
      <c r="H33" s="29" t="s">
        <v>529</v>
      </c>
      <c r="I33" s="28" t="s">
        <v>502</v>
      </c>
      <c r="J33" s="30">
        <v>2.5358796296296296E-2</v>
      </c>
    </row>
    <row r="34" spans="2:10" s="31" customFormat="1" ht="11.25" x14ac:dyDescent="0.2">
      <c r="B34" s="27">
        <v>30</v>
      </c>
      <c r="C34" s="27">
        <v>10</v>
      </c>
      <c r="D34" s="44" t="s">
        <v>513</v>
      </c>
      <c r="E34" s="41" t="s">
        <v>377</v>
      </c>
      <c r="F34" s="29" t="s">
        <v>34</v>
      </c>
      <c r="G34" s="29">
        <v>1969</v>
      </c>
      <c r="H34" s="29" t="s">
        <v>514</v>
      </c>
      <c r="I34" s="28" t="s">
        <v>502</v>
      </c>
      <c r="J34" s="30">
        <v>2.5462962962962962E-2</v>
      </c>
    </row>
    <row r="35" spans="2:10" s="31" customFormat="1" ht="11.25" x14ac:dyDescent="0.2">
      <c r="B35" s="27">
        <v>31</v>
      </c>
      <c r="C35" s="27">
        <v>63</v>
      </c>
      <c r="D35" s="44" t="s">
        <v>97</v>
      </c>
      <c r="E35" s="41" t="s">
        <v>98</v>
      </c>
      <c r="F35" s="29" t="s">
        <v>34</v>
      </c>
      <c r="G35" s="29">
        <v>1975</v>
      </c>
      <c r="H35" s="29" t="s">
        <v>7</v>
      </c>
      <c r="I35" s="28" t="s">
        <v>502</v>
      </c>
      <c r="J35" s="30">
        <v>2.5509259259259259E-2</v>
      </c>
    </row>
    <row r="36" spans="2:10" s="31" customFormat="1" ht="11.25" x14ac:dyDescent="0.2">
      <c r="B36" s="27">
        <v>32</v>
      </c>
      <c r="C36" s="27">
        <v>75</v>
      </c>
      <c r="D36" s="44" t="s">
        <v>465</v>
      </c>
      <c r="E36" s="41" t="s">
        <v>466</v>
      </c>
      <c r="F36" s="29" t="s">
        <v>34</v>
      </c>
      <c r="G36" s="29">
        <v>1964</v>
      </c>
      <c r="H36" s="29" t="s">
        <v>467</v>
      </c>
      <c r="I36" s="28" t="s">
        <v>503</v>
      </c>
      <c r="J36" s="30">
        <v>2.6342592592592588E-2</v>
      </c>
    </row>
    <row r="37" spans="2:10" s="31" customFormat="1" ht="11.25" x14ac:dyDescent="0.2">
      <c r="B37" s="27">
        <v>33</v>
      </c>
      <c r="C37" s="27">
        <v>76</v>
      </c>
      <c r="D37" s="44" t="s">
        <v>108</v>
      </c>
      <c r="E37" s="41" t="s">
        <v>230</v>
      </c>
      <c r="F37" s="29" t="s">
        <v>34</v>
      </c>
      <c r="G37" s="29">
        <v>1965</v>
      </c>
      <c r="H37" s="29" t="s">
        <v>52</v>
      </c>
      <c r="I37" s="28" t="s">
        <v>503</v>
      </c>
      <c r="J37" s="30">
        <v>2.6365740740740742E-2</v>
      </c>
    </row>
    <row r="38" spans="2:10" s="31" customFormat="1" ht="11.25" x14ac:dyDescent="0.2">
      <c r="B38" s="27">
        <v>34</v>
      </c>
      <c r="C38" s="27">
        <v>62</v>
      </c>
      <c r="D38" s="44" t="s">
        <v>154</v>
      </c>
      <c r="E38" s="41" t="s">
        <v>155</v>
      </c>
      <c r="F38" s="29" t="s">
        <v>33</v>
      </c>
      <c r="G38" s="29">
        <v>1990</v>
      </c>
      <c r="H38" s="29" t="s">
        <v>7</v>
      </c>
      <c r="I38" s="28" t="s">
        <v>505</v>
      </c>
      <c r="J38" s="30">
        <v>2.6793981481481485E-2</v>
      </c>
    </row>
    <row r="39" spans="2:10" s="31" customFormat="1" ht="11.25" x14ac:dyDescent="0.2">
      <c r="B39" s="27">
        <v>35</v>
      </c>
      <c r="C39" s="27">
        <v>68</v>
      </c>
      <c r="D39" s="44" t="s">
        <v>402</v>
      </c>
      <c r="E39" s="41" t="s">
        <v>401</v>
      </c>
      <c r="F39" s="29" t="s">
        <v>33</v>
      </c>
      <c r="G39" s="29">
        <v>1974</v>
      </c>
      <c r="H39" s="29" t="s">
        <v>73</v>
      </c>
      <c r="I39" s="28" t="s">
        <v>507</v>
      </c>
      <c r="J39" s="30">
        <v>2.6898148148148147E-2</v>
      </c>
    </row>
    <row r="40" spans="2:10" s="31" customFormat="1" ht="11.25" x14ac:dyDescent="0.2">
      <c r="B40" s="27">
        <v>36</v>
      </c>
      <c r="C40" s="27">
        <v>36</v>
      </c>
      <c r="D40" s="44" t="s">
        <v>440</v>
      </c>
      <c r="E40" s="41" t="s">
        <v>528</v>
      </c>
      <c r="F40" s="29" t="s">
        <v>33</v>
      </c>
      <c r="G40" s="29">
        <v>1988</v>
      </c>
      <c r="H40" s="29" t="s">
        <v>529</v>
      </c>
      <c r="I40" s="28" t="s">
        <v>505</v>
      </c>
      <c r="J40" s="30">
        <v>2.6944444444444441E-2</v>
      </c>
    </row>
    <row r="41" spans="2:10" s="31" customFormat="1" ht="11.25" x14ac:dyDescent="0.2">
      <c r="B41" s="27">
        <v>37</v>
      </c>
      <c r="C41" s="27">
        <v>19</v>
      </c>
      <c r="D41" s="44" t="s">
        <v>344</v>
      </c>
      <c r="E41" s="41" t="s">
        <v>518</v>
      </c>
      <c r="F41" s="29" t="s">
        <v>34</v>
      </c>
      <c r="G41" s="29">
        <v>1954</v>
      </c>
      <c r="H41" s="29" t="s">
        <v>519</v>
      </c>
      <c r="I41" s="28" t="s">
        <v>504</v>
      </c>
      <c r="J41" s="30">
        <v>2.6990740740740742E-2</v>
      </c>
    </row>
    <row r="42" spans="2:10" s="31" customFormat="1" ht="11.25" x14ac:dyDescent="0.2">
      <c r="B42" s="27">
        <v>38</v>
      </c>
      <c r="C42" s="27">
        <v>83</v>
      </c>
      <c r="D42" s="44" t="s">
        <v>146</v>
      </c>
      <c r="E42" s="41" t="s">
        <v>556</v>
      </c>
      <c r="F42" s="29" t="s">
        <v>34</v>
      </c>
      <c r="G42" s="29">
        <v>1976</v>
      </c>
      <c r="H42" s="29" t="s">
        <v>527</v>
      </c>
      <c r="I42" s="28" t="s">
        <v>502</v>
      </c>
      <c r="J42" s="30">
        <v>2.7013888888888889E-2</v>
      </c>
    </row>
    <row r="43" spans="2:10" s="31" customFormat="1" ht="11.25" x14ac:dyDescent="0.2">
      <c r="B43" s="27">
        <v>39</v>
      </c>
      <c r="C43" s="27">
        <v>9</v>
      </c>
      <c r="D43" s="44" t="s">
        <v>154</v>
      </c>
      <c r="E43" s="41" t="s">
        <v>157</v>
      </c>
      <c r="F43" s="29" t="s">
        <v>33</v>
      </c>
      <c r="G43" s="29">
        <v>1989</v>
      </c>
      <c r="H43" s="29" t="s">
        <v>4</v>
      </c>
      <c r="I43" s="28" t="s">
        <v>505</v>
      </c>
      <c r="J43" s="30">
        <v>2.71875E-2</v>
      </c>
    </row>
    <row r="44" spans="2:10" s="31" customFormat="1" ht="11.25" x14ac:dyDescent="0.2">
      <c r="B44" s="27">
        <v>40</v>
      </c>
      <c r="C44" s="27">
        <v>40</v>
      </c>
      <c r="D44" s="44" t="s">
        <v>173</v>
      </c>
      <c r="E44" s="41" t="s">
        <v>179</v>
      </c>
      <c r="F44" s="29" t="s">
        <v>34</v>
      </c>
      <c r="G44" s="29">
        <v>1976</v>
      </c>
      <c r="H44" s="29" t="s">
        <v>7</v>
      </c>
      <c r="I44" s="28" t="s">
        <v>502</v>
      </c>
      <c r="J44" s="30">
        <v>2.7291666666666662E-2</v>
      </c>
    </row>
    <row r="45" spans="2:10" s="31" customFormat="1" ht="11.25" x14ac:dyDescent="0.2">
      <c r="B45" s="27">
        <v>41</v>
      </c>
      <c r="C45" s="27">
        <v>35</v>
      </c>
      <c r="D45" s="44" t="s">
        <v>171</v>
      </c>
      <c r="E45" s="41" t="s">
        <v>526</v>
      </c>
      <c r="F45" s="29" t="s">
        <v>34</v>
      </c>
      <c r="G45" s="29">
        <v>1980</v>
      </c>
      <c r="H45" s="29" t="s">
        <v>527</v>
      </c>
      <c r="I45" s="28" t="s">
        <v>501</v>
      </c>
      <c r="J45" s="30">
        <v>2.7303240740740743E-2</v>
      </c>
    </row>
    <row r="46" spans="2:10" s="31" customFormat="1" ht="11.25" x14ac:dyDescent="0.2">
      <c r="B46" s="27">
        <v>42</v>
      </c>
      <c r="C46" s="27">
        <v>15</v>
      </c>
      <c r="D46" s="44" t="s">
        <v>206</v>
      </c>
      <c r="E46" s="41" t="s">
        <v>207</v>
      </c>
      <c r="F46" s="29" t="s">
        <v>34</v>
      </c>
      <c r="G46" s="29">
        <v>1955</v>
      </c>
      <c r="H46" s="29" t="s">
        <v>13</v>
      </c>
      <c r="I46" s="28" t="s">
        <v>504</v>
      </c>
      <c r="J46" s="30">
        <v>2.7314814814814816E-2</v>
      </c>
    </row>
    <row r="47" spans="2:10" s="31" customFormat="1" ht="11.25" x14ac:dyDescent="0.2">
      <c r="B47" s="27">
        <v>43</v>
      </c>
      <c r="C47" s="27">
        <v>82</v>
      </c>
      <c r="D47" s="44" t="s">
        <v>554</v>
      </c>
      <c r="E47" s="41" t="s">
        <v>553</v>
      </c>
      <c r="F47" s="29" t="s">
        <v>33</v>
      </c>
      <c r="G47" s="29">
        <v>2002</v>
      </c>
      <c r="H47" s="29" t="s">
        <v>8</v>
      </c>
      <c r="I47" s="28" t="s">
        <v>505</v>
      </c>
      <c r="J47" s="30">
        <v>2.7453703703703702E-2</v>
      </c>
    </row>
    <row r="48" spans="2:10" s="31" customFormat="1" ht="11.25" x14ac:dyDescent="0.2">
      <c r="B48" s="27">
        <v>44</v>
      </c>
      <c r="C48" s="27">
        <v>25</v>
      </c>
      <c r="D48" s="44" t="s">
        <v>142</v>
      </c>
      <c r="E48" s="41" t="s">
        <v>522</v>
      </c>
      <c r="F48" s="29" t="s">
        <v>33</v>
      </c>
      <c r="G48" s="29">
        <v>1964</v>
      </c>
      <c r="H48" s="29" t="s">
        <v>523</v>
      </c>
      <c r="I48" s="28" t="s">
        <v>506</v>
      </c>
      <c r="J48" s="30">
        <v>2.7488425925925927E-2</v>
      </c>
    </row>
    <row r="49" spans="2:10" s="31" customFormat="1" ht="11.25" x14ac:dyDescent="0.2">
      <c r="B49" s="27">
        <v>45</v>
      </c>
      <c r="C49" s="27">
        <v>54</v>
      </c>
      <c r="D49" s="44" t="s">
        <v>146</v>
      </c>
      <c r="E49" s="41" t="s">
        <v>153</v>
      </c>
      <c r="F49" s="29" t="s">
        <v>34</v>
      </c>
      <c r="G49" s="29">
        <v>1968</v>
      </c>
      <c r="H49" s="29" t="s">
        <v>484</v>
      </c>
      <c r="I49" s="28" t="s">
        <v>503</v>
      </c>
      <c r="J49" s="30">
        <v>2.763888888888889E-2</v>
      </c>
    </row>
    <row r="50" spans="2:10" s="31" customFormat="1" ht="11.25" x14ac:dyDescent="0.2">
      <c r="B50" s="27">
        <v>46</v>
      </c>
      <c r="C50" s="27">
        <v>32</v>
      </c>
      <c r="D50" s="44" t="s">
        <v>492</v>
      </c>
      <c r="E50" s="41" t="s">
        <v>493</v>
      </c>
      <c r="F50" s="29" t="s">
        <v>34</v>
      </c>
      <c r="G50" s="29">
        <v>1961</v>
      </c>
      <c r="H50" s="29" t="s">
        <v>4</v>
      </c>
      <c r="I50" s="28" t="s">
        <v>503</v>
      </c>
      <c r="J50" s="30">
        <v>2.7743055555555559E-2</v>
      </c>
    </row>
    <row r="51" spans="2:10" s="31" customFormat="1" ht="11.25" x14ac:dyDescent="0.2">
      <c r="B51" s="27">
        <v>47</v>
      </c>
      <c r="C51" s="27">
        <v>78</v>
      </c>
      <c r="D51" s="44" t="s">
        <v>338</v>
      </c>
      <c r="E51" s="41" t="s">
        <v>422</v>
      </c>
      <c r="F51" s="29" t="s">
        <v>34</v>
      </c>
      <c r="G51" s="29">
        <v>1972</v>
      </c>
      <c r="H51" s="29" t="s">
        <v>57</v>
      </c>
      <c r="I51" s="28" t="s">
        <v>502</v>
      </c>
      <c r="J51" s="30">
        <v>2.7881944444444445E-2</v>
      </c>
    </row>
    <row r="52" spans="2:10" s="31" customFormat="1" ht="11.25" x14ac:dyDescent="0.2">
      <c r="B52" s="27">
        <v>48</v>
      </c>
      <c r="C52" s="27">
        <v>66</v>
      </c>
      <c r="D52" s="44" t="s">
        <v>233</v>
      </c>
      <c r="E52" s="41" t="s">
        <v>235</v>
      </c>
      <c r="F52" s="29" t="s">
        <v>33</v>
      </c>
      <c r="G52" s="29">
        <v>1977</v>
      </c>
      <c r="H52" s="29" t="s">
        <v>80</v>
      </c>
      <c r="I52" s="28" t="s">
        <v>507</v>
      </c>
      <c r="J52" s="30">
        <v>2.8182870370370372E-2</v>
      </c>
    </row>
    <row r="53" spans="2:10" s="31" customFormat="1" ht="11.25" x14ac:dyDescent="0.2">
      <c r="B53" s="27">
        <v>49</v>
      </c>
      <c r="C53" s="27">
        <v>48</v>
      </c>
      <c r="D53" s="44" t="s">
        <v>472</v>
      </c>
      <c r="E53" s="41" t="s">
        <v>473</v>
      </c>
      <c r="F53" s="29" t="s">
        <v>34</v>
      </c>
      <c r="G53" s="29">
        <v>1971</v>
      </c>
      <c r="H53" s="29" t="s">
        <v>474</v>
      </c>
      <c r="I53" s="28" t="s">
        <v>502</v>
      </c>
      <c r="J53" s="30">
        <v>2.8958333333333336E-2</v>
      </c>
    </row>
    <row r="54" spans="2:10" s="31" customFormat="1" ht="11.25" x14ac:dyDescent="0.2">
      <c r="B54" s="27">
        <v>50</v>
      </c>
      <c r="C54" s="27">
        <v>71</v>
      </c>
      <c r="D54" s="44" t="s">
        <v>545</v>
      </c>
      <c r="E54" s="41" t="s">
        <v>544</v>
      </c>
      <c r="F54" s="29" t="s">
        <v>33</v>
      </c>
      <c r="G54" s="29">
        <v>1984</v>
      </c>
      <c r="H54" s="29" t="s">
        <v>546</v>
      </c>
      <c r="I54" s="28" t="s">
        <v>505</v>
      </c>
      <c r="J54" s="30">
        <v>2.8969907407407406E-2</v>
      </c>
    </row>
    <row r="55" spans="2:10" s="31" customFormat="1" ht="11.25" x14ac:dyDescent="0.2">
      <c r="B55" s="27">
        <v>51</v>
      </c>
      <c r="C55" s="27">
        <v>81</v>
      </c>
      <c r="D55" s="44" t="s">
        <v>144</v>
      </c>
      <c r="E55" s="41" t="s">
        <v>552</v>
      </c>
      <c r="F55" s="29" t="s">
        <v>34</v>
      </c>
      <c r="G55" s="29">
        <v>2000</v>
      </c>
      <c r="H55" s="29" t="s">
        <v>6</v>
      </c>
      <c r="I55" s="28" t="s">
        <v>501</v>
      </c>
      <c r="J55" s="30">
        <v>2.9270833333333333E-2</v>
      </c>
    </row>
    <row r="56" spans="2:10" s="31" customFormat="1" ht="11.25" x14ac:dyDescent="0.2">
      <c r="B56" s="27">
        <v>52</v>
      </c>
      <c r="C56" s="27">
        <v>80</v>
      </c>
      <c r="D56" s="44" t="s">
        <v>108</v>
      </c>
      <c r="E56" s="41" t="s">
        <v>550</v>
      </c>
      <c r="F56" s="29" t="s">
        <v>34</v>
      </c>
      <c r="G56" s="29">
        <v>1976</v>
      </c>
      <c r="H56" s="29" t="s">
        <v>551</v>
      </c>
      <c r="I56" s="28" t="s">
        <v>502</v>
      </c>
      <c r="J56" s="30">
        <v>2.9421296296296296E-2</v>
      </c>
    </row>
    <row r="57" spans="2:10" s="31" customFormat="1" ht="11.25" x14ac:dyDescent="0.2">
      <c r="B57" s="27">
        <v>53</v>
      </c>
      <c r="C57" s="27">
        <v>49</v>
      </c>
      <c r="D57" s="44" t="s">
        <v>259</v>
      </c>
      <c r="E57" s="41" t="s">
        <v>534</v>
      </c>
      <c r="F57" s="29" t="s">
        <v>34</v>
      </c>
      <c r="G57" s="29">
        <v>1957</v>
      </c>
      <c r="H57" s="29" t="s">
        <v>535</v>
      </c>
      <c r="I57" s="28" t="s">
        <v>504</v>
      </c>
      <c r="J57" s="30">
        <v>2.9479166666666667E-2</v>
      </c>
    </row>
    <row r="58" spans="2:10" s="31" customFormat="1" ht="11.25" x14ac:dyDescent="0.2">
      <c r="B58" s="27">
        <v>54</v>
      </c>
      <c r="C58" s="27">
        <v>4</v>
      </c>
      <c r="D58" s="44" t="s">
        <v>443</v>
      </c>
      <c r="E58" s="41" t="s">
        <v>442</v>
      </c>
      <c r="F58" s="29" t="s">
        <v>33</v>
      </c>
      <c r="G58" s="29">
        <v>1979</v>
      </c>
      <c r="H58" s="29" t="s">
        <v>7</v>
      </c>
      <c r="I58" s="28" t="s">
        <v>505</v>
      </c>
      <c r="J58" s="30">
        <v>2.9756944444444447E-2</v>
      </c>
    </row>
    <row r="59" spans="2:10" s="31" customFormat="1" ht="11.25" x14ac:dyDescent="0.2">
      <c r="B59" s="27">
        <v>55</v>
      </c>
      <c r="C59" s="27">
        <v>59</v>
      </c>
      <c r="D59" s="44" t="s">
        <v>146</v>
      </c>
      <c r="E59" s="41" t="s">
        <v>453</v>
      </c>
      <c r="F59" s="29" t="s">
        <v>34</v>
      </c>
      <c r="G59" s="29">
        <v>1982</v>
      </c>
      <c r="H59" s="29" t="s">
        <v>539</v>
      </c>
      <c r="I59" s="28" t="s">
        <v>501</v>
      </c>
      <c r="J59" s="30">
        <v>2.988425925925926E-2</v>
      </c>
    </row>
    <row r="60" spans="2:10" s="31" customFormat="1" ht="11.25" x14ac:dyDescent="0.2">
      <c r="B60" s="27">
        <v>56</v>
      </c>
      <c r="C60" s="27">
        <v>13</v>
      </c>
      <c r="D60" s="44" t="s">
        <v>338</v>
      </c>
      <c r="E60" s="41" t="s">
        <v>342</v>
      </c>
      <c r="F60" s="29" t="s">
        <v>34</v>
      </c>
      <c r="G60" s="29">
        <v>1959</v>
      </c>
      <c r="H60" s="29" t="s">
        <v>7</v>
      </c>
      <c r="I60" s="28" t="s">
        <v>503</v>
      </c>
      <c r="J60" s="30">
        <v>2.9930555555555557E-2</v>
      </c>
    </row>
    <row r="61" spans="2:10" s="31" customFormat="1" ht="11.25" x14ac:dyDescent="0.2">
      <c r="B61" s="27">
        <v>57</v>
      </c>
      <c r="C61" s="27">
        <v>72</v>
      </c>
      <c r="D61" s="44" t="s">
        <v>352</v>
      </c>
      <c r="E61" s="41" t="s">
        <v>547</v>
      </c>
      <c r="F61" s="29" t="s">
        <v>34</v>
      </c>
      <c r="G61" s="29">
        <v>1969</v>
      </c>
      <c r="H61" s="29" t="s">
        <v>80</v>
      </c>
      <c r="I61" s="28" t="s">
        <v>502</v>
      </c>
      <c r="J61" s="30">
        <v>3.0023148148148149E-2</v>
      </c>
    </row>
    <row r="62" spans="2:10" s="31" customFormat="1" ht="11.25" x14ac:dyDescent="0.2">
      <c r="B62" s="27">
        <v>58</v>
      </c>
      <c r="C62" s="27">
        <v>58</v>
      </c>
      <c r="D62" s="44" t="s">
        <v>173</v>
      </c>
      <c r="E62" s="41" t="s">
        <v>537</v>
      </c>
      <c r="F62" s="29" t="s">
        <v>34</v>
      </c>
      <c r="G62" s="29">
        <v>1977</v>
      </c>
      <c r="H62" s="29" t="s">
        <v>538</v>
      </c>
      <c r="I62" s="28" t="s">
        <v>502</v>
      </c>
      <c r="J62" s="30">
        <v>3.0300925925925926E-2</v>
      </c>
    </row>
    <row r="63" spans="2:10" s="31" customFormat="1" ht="11.25" x14ac:dyDescent="0.2">
      <c r="B63" s="27">
        <v>59</v>
      </c>
      <c r="C63" s="27">
        <v>43</v>
      </c>
      <c r="D63" s="44" t="s">
        <v>127</v>
      </c>
      <c r="E63" s="41" t="s">
        <v>128</v>
      </c>
      <c r="F63" s="29" t="s">
        <v>33</v>
      </c>
      <c r="G63" s="29">
        <v>1955</v>
      </c>
      <c r="H63" s="29" t="s">
        <v>5</v>
      </c>
      <c r="I63" s="28" t="s">
        <v>506</v>
      </c>
      <c r="J63" s="30">
        <v>3.0405092592592591E-2</v>
      </c>
    </row>
    <row r="64" spans="2:10" s="31" customFormat="1" ht="11.25" x14ac:dyDescent="0.2">
      <c r="B64" s="27">
        <v>60</v>
      </c>
      <c r="C64" s="27">
        <v>22</v>
      </c>
      <c r="D64" s="44" t="s">
        <v>494</v>
      </c>
      <c r="E64" s="41" t="s">
        <v>495</v>
      </c>
      <c r="F64" s="29" t="s">
        <v>34</v>
      </c>
      <c r="G64" s="29">
        <v>1970</v>
      </c>
      <c r="H64" s="29" t="s">
        <v>496</v>
      </c>
      <c r="I64" s="28" t="s">
        <v>502</v>
      </c>
      <c r="J64" s="30">
        <v>3.0578703703703702E-2</v>
      </c>
    </row>
    <row r="65" spans="2:10" s="31" customFormat="1" ht="11.25" x14ac:dyDescent="0.2">
      <c r="B65" s="27">
        <v>61</v>
      </c>
      <c r="C65" s="27">
        <v>74</v>
      </c>
      <c r="D65" s="44" t="s">
        <v>549</v>
      </c>
      <c r="E65" s="41" t="s">
        <v>548</v>
      </c>
      <c r="F65" s="29" t="s">
        <v>33</v>
      </c>
      <c r="G65" s="29">
        <v>1973</v>
      </c>
      <c r="H65" s="29" t="s">
        <v>80</v>
      </c>
      <c r="I65" s="28" t="s">
        <v>507</v>
      </c>
      <c r="J65" s="30">
        <v>3.1041666666666665E-2</v>
      </c>
    </row>
    <row r="66" spans="2:10" s="31" customFormat="1" ht="11.25" x14ac:dyDescent="0.2">
      <c r="B66" s="27">
        <v>62</v>
      </c>
      <c r="C66" s="27">
        <v>14</v>
      </c>
      <c r="D66" s="44" t="s">
        <v>214</v>
      </c>
      <c r="E66" s="41" t="s">
        <v>215</v>
      </c>
      <c r="F66" s="29" t="s">
        <v>33</v>
      </c>
      <c r="G66" s="29">
        <v>1966</v>
      </c>
      <c r="H66" s="29" t="s">
        <v>7</v>
      </c>
      <c r="I66" s="28" t="s">
        <v>506</v>
      </c>
      <c r="J66" s="30">
        <v>3.1053240740740742E-2</v>
      </c>
    </row>
    <row r="67" spans="2:10" s="31" customFormat="1" ht="11.25" x14ac:dyDescent="0.2">
      <c r="B67" s="27">
        <v>63</v>
      </c>
      <c r="C67" s="27">
        <v>45</v>
      </c>
      <c r="D67" s="44" t="s">
        <v>208</v>
      </c>
      <c r="E67" s="41" t="s">
        <v>532</v>
      </c>
      <c r="F67" s="29" t="s">
        <v>33</v>
      </c>
      <c r="G67" s="29">
        <v>1982</v>
      </c>
      <c r="H67" s="29" t="s">
        <v>80</v>
      </c>
      <c r="I67" s="28" t="s">
        <v>505</v>
      </c>
      <c r="J67" s="30">
        <v>3.107638888888889E-2</v>
      </c>
    </row>
    <row r="68" spans="2:10" s="31" customFormat="1" ht="11.25" x14ac:dyDescent="0.2">
      <c r="B68" s="27">
        <v>64</v>
      </c>
      <c r="C68" s="27">
        <v>88</v>
      </c>
      <c r="D68" s="44" t="s">
        <v>134</v>
      </c>
      <c r="E68" s="41" t="s">
        <v>562</v>
      </c>
      <c r="F68" s="29" t="s">
        <v>34</v>
      </c>
      <c r="G68" s="29">
        <v>1980</v>
      </c>
      <c r="H68" s="29" t="s">
        <v>7</v>
      </c>
      <c r="I68" s="28" t="s">
        <v>501</v>
      </c>
      <c r="J68" s="30">
        <v>3.1168981481481482E-2</v>
      </c>
    </row>
    <row r="69" spans="2:10" s="31" customFormat="1" ht="11.25" x14ac:dyDescent="0.2">
      <c r="B69" s="27">
        <v>65</v>
      </c>
      <c r="C69" s="27">
        <v>79</v>
      </c>
      <c r="D69" s="44" t="s">
        <v>173</v>
      </c>
      <c r="E69" s="41" t="s">
        <v>183</v>
      </c>
      <c r="F69" s="29" t="s">
        <v>34</v>
      </c>
      <c r="G69" s="29">
        <v>1975</v>
      </c>
      <c r="H69" s="29" t="s">
        <v>58</v>
      </c>
      <c r="I69" s="28" t="s">
        <v>502</v>
      </c>
      <c r="J69" s="30">
        <v>3.125E-2</v>
      </c>
    </row>
    <row r="70" spans="2:10" s="31" customFormat="1" ht="11.25" x14ac:dyDescent="0.2">
      <c r="B70" s="27">
        <v>66</v>
      </c>
      <c r="C70" s="27">
        <v>7</v>
      </c>
      <c r="D70" s="44" t="s">
        <v>365</v>
      </c>
      <c r="E70" s="41" t="s">
        <v>511</v>
      </c>
      <c r="F70" s="29" t="s">
        <v>33</v>
      </c>
      <c r="G70" s="29">
        <v>1987</v>
      </c>
      <c r="H70" s="29" t="s">
        <v>43</v>
      </c>
      <c r="I70" s="28" t="s">
        <v>505</v>
      </c>
      <c r="J70" s="30">
        <v>3.1574074074074074E-2</v>
      </c>
    </row>
    <row r="71" spans="2:10" s="31" customFormat="1" ht="11.25" x14ac:dyDescent="0.2">
      <c r="B71" s="27">
        <v>67</v>
      </c>
      <c r="C71" s="27">
        <v>61</v>
      </c>
      <c r="D71" s="44" t="s">
        <v>541</v>
      </c>
      <c r="E71" s="41" t="s">
        <v>540</v>
      </c>
      <c r="F71" s="29" t="s">
        <v>34</v>
      </c>
      <c r="G71" s="29">
        <v>1958</v>
      </c>
      <c r="H71" s="29" t="s">
        <v>542</v>
      </c>
      <c r="I71" s="28" t="s">
        <v>504</v>
      </c>
      <c r="J71" s="30">
        <v>3.1689814814814816E-2</v>
      </c>
    </row>
    <row r="72" spans="2:10" s="31" customFormat="1" ht="11.25" x14ac:dyDescent="0.2">
      <c r="B72" s="27">
        <v>68</v>
      </c>
      <c r="C72" s="27">
        <v>21</v>
      </c>
      <c r="D72" s="44" t="s">
        <v>278</v>
      </c>
      <c r="E72" s="41" t="s">
        <v>282</v>
      </c>
      <c r="F72" s="29" t="s">
        <v>34</v>
      </c>
      <c r="G72" s="29">
        <v>1945</v>
      </c>
      <c r="H72" s="29" t="s">
        <v>7</v>
      </c>
      <c r="I72" s="28" t="s">
        <v>508</v>
      </c>
      <c r="J72" s="30">
        <v>3.2222222222222222E-2</v>
      </c>
    </row>
    <row r="73" spans="2:10" s="31" customFormat="1" ht="11.25" x14ac:dyDescent="0.2">
      <c r="B73" s="27">
        <v>69</v>
      </c>
      <c r="C73" s="27">
        <v>57</v>
      </c>
      <c r="D73" s="44" t="s">
        <v>160</v>
      </c>
      <c r="E73" s="41" t="s">
        <v>163</v>
      </c>
      <c r="F73" s="29" t="s">
        <v>34</v>
      </c>
      <c r="G73" s="29">
        <v>1948</v>
      </c>
      <c r="H73" s="29" t="s">
        <v>7</v>
      </c>
      <c r="I73" s="28" t="s">
        <v>508</v>
      </c>
      <c r="J73" s="30">
        <v>3.3217592592592597E-2</v>
      </c>
    </row>
    <row r="74" spans="2:10" s="31" customFormat="1" ht="11.25" x14ac:dyDescent="0.2">
      <c r="B74" s="27">
        <v>70</v>
      </c>
      <c r="C74" s="27">
        <v>12</v>
      </c>
      <c r="D74" s="44" t="s">
        <v>324</v>
      </c>
      <c r="E74" s="41" t="s">
        <v>515</v>
      </c>
      <c r="F74" s="29" t="s">
        <v>34</v>
      </c>
      <c r="G74" s="29">
        <v>1954</v>
      </c>
      <c r="H74" s="29" t="s">
        <v>516</v>
      </c>
      <c r="I74" s="28" t="s">
        <v>504</v>
      </c>
      <c r="J74" s="30">
        <v>3.3761574074074076E-2</v>
      </c>
    </row>
    <row r="75" spans="2:10" s="31" customFormat="1" ht="11.25" x14ac:dyDescent="0.2">
      <c r="B75" s="27">
        <v>71</v>
      </c>
      <c r="C75" s="27">
        <v>53</v>
      </c>
      <c r="D75" s="44" t="s">
        <v>402</v>
      </c>
      <c r="E75" s="41" t="s">
        <v>536</v>
      </c>
      <c r="F75" s="29" t="s">
        <v>33</v>
      </c>
      <c r="G75" s="29">
        <v>1981</v>
      </c>
      <c r="H75" s="29" t="s">
        <v>484</v>
      </c>
      <c r="I75" s="28" t="s">
        <v>505</v>
      </c>
      <c r="J75" s="30">
        <v>3.5034722222222224E-2</v>
      </c>
    </row>
    <row r="76" spans="2:10" s="31" customFormat="1" ht="11.25" x14ac:dyDescent="0.2">
      <c r="B76" s="27">
        <v>72</v>
      </c>
      <c r="C76" s="27">
        <v>2</v>
      </c>
      <c r="D76" s="44" t="s">
        <v>236</v>
      </c>
      <c r="E76" s="41" t="s">
        <v>237</v>
      </c>
      <c r="F76" s="29" t="s">
        <v>33</v>
      </c>
      <c r="G76" s="29">
        <v>1973</v>
      </c>
      <c r="H76" s="29" t="s">
        <v>7</v>
      </c>
      <c r="I76" s="28" t="s">
        <v>507</v>
      </c>
      <c r="J76" s="30">
        <v>3.5578703703703703E-2</v>
      </c>
    </row>
    <row r="77" spans="2:10" s="31" customFormat="1" ht="11.25" x14ac:dyDescent="0.2">
      <c r="B77" s="27">
        <v>73</v>
      </c>
      <c r="C77" s="27">
        <v>1</v>
      </c>
      <c r="D77" s="44" t="s">
        <v>173</v>
      </c>
      <c r="E77" s="41" t="s">
        <v>181</v>
      </c>
      <c r="F77" s="29" t="s">
        <v>34</v>
      </c>
      <c r="G77" s="29">
        <v>1947</v>
      </c>
      <c r="H77" s="29" t="s">
        <v>7</v>
      </c>
      <c r="I77" s="28" t="s">
        <v>508</v>
      </c>
      <c r="J77" s="30">
        <v>3.5706018518518519E-2</v>
      </c>
    </row>
    <row r="78" spans="2:10" s="31" customFormat="1" ht="11.25" x14ac:dyDescent="0.2">
      <c r="B78" s="27">
        <v>74</v>
      </c>
      <c r="C78" s="27">
        <v>8</v>
      </c>
      <c r="D78" s="44" t="s">
        <v>365</v>
      </c>
      <c r="E78" s="41" t="s">
        <v>445</v>
      </c>
      <c r="F78" s="29" t="s">
        <v>33</v>
      </c>
      <c r="G78" s="29">
        <v>1971</v>
      </c>
      <c r="H78" s="29" t="s">
        <v>91</v>
      </c>
      <c r="I78" s="28" t="s">
        <v>507</v>
      </c>
      <c r="J78" s="30">
        <v>3.6562499999999998E-2</v>
      </c>
    </row>
    <row r="79" spans="2:10" s="31" customFormat="1" ht="11.25" x14ac:dyDescent="0.2">
      <c r="B79" s="27">
        <v>75</v>
      </c>
      <c r="C79" s="27">
        <v>16</v>
      </c>
      <c r="D79" s="44" t="s">
        <v>347</v>
      </c>
      <c r="E79" s="41" t="s">
        <v>497</v>
      </c>
      <c r="F79" s="29" t="s">
        <v>33</v>
      </c>
      <c r="G79" s="29">
        <v>2004</v>
      </c>
      <c r="H79" s="29" t="s">
        <v>4</v>
      </c>
      <c r="I79" s="28" t="s">
        <v>505</v>
      </c>
      <c r="J79" s="30">
        <v>3.6574074074074071E-2</v>
      </c>
    </row>
    <row r="80" spans="2:10" s="31" customFormat="1" ht="11.25" x14ac:dyDescent="0.2">
      <c r="B80" s="27">
        <v>76</v>
      </c>
      <c r="C80" s="27">
        <v>26</v>
      </c>
      <c r="D80" s="44" t="s">
        <v>524</v>
      </c>
      <c r="E80" s="41" t="s">
        <v>232</v>
      </c>
      <c r="F80" s="29" t="s">
        <v>34</v>
      </c>
      <c r="G80" s="29">
        <v>1952</v>
      </c>
      <c r="H80" s="29" t="s">
        <v>7</v>
      </c>
      <c r="I80" s="28" t="s">
        <v>504</v>
      </c>
      <c r="J80" s="30">
        <v>3.6828703703703704E-2</v>
      </c>
    </row>
    <row r="81" spans="2:10" s="31" customFormat="1" ht="11.25" x14ac:dyDescent="0.2">
      <c r="B81" s="27">
        <v>77</v>
      </c>
      <c r="C81" s="27">
        <v>64</v>
      </c>
      <c r="D81" s="44" t="s">
        <v>169</v>
      </c>
      <c r="E81" s="41" t="s">
        <v>170</v>
      </c>
      <c r="F81" s="29" t="s">
        <v>33</v>
      </c>
      <c r="G81" s="29">
        <v>1983</v>
      </c>
      <c r="H81" s="29" t="s">
        <v>7</v>
      </c>
      <c r="I81" s="28" t="s">
        <v>505</v>
      </c>
      <c r="J81" s="30">
        <v>3.7928240740740742E-2</v>
      </c>
    </row>
    <row r="82" spans="2:10" s="31" customFormat="1" ht="11.25" x14ac:dyDescent="0.2">
      <c r="B82" s="27">
        <v>78</v>
      </c>
      <c r="C82" s="27">
        <v>24</v>
      </c>
      <c r="D82" s="44" t="s">
        <v>521</v>
      </c>
      <c r="E82" s="41" t="s">
        <v>520</v>
      </c>
      <c r="F82" s="29" t="s">
        <v>33</v>
      </c>
      <c r="G82" s="29">
        <v>1980</v>
      </c>
      <c r="H82" s="29">
        <v>0</v>
      </c>
      <c r="I82" s="28" t="s">
        <v>505</v>
      </c>
      <c r="J82" s="30">
        <v>3.8379629629629632E-2</v>
      </c>
    </row>
    <row r="83" spans="2:10" s="31" customFormat="1" ht="11.25" x14ac:dyDescent="0.2">
      <c r="B83" s="27">
        <v>79</v>
      </c>
      <c r="C83" s="27">
        <v>60</v>
      </c>
      <c r="D83" s="44" t="s">
        <v>131</v>
      </c>
      <c r="E83" s="41" t="s">
        <v>453</v>
      </c>
      <c r="F83" s="29" t="s">
        <v>34</v>
      </c>
      <c r="G83" s="29">
        <v>1956</v>
      </c>
      <c r="H83" s="29" t="s">
        <v>454</v>
      </c>
      <c r="I83" s="28" t="s">
        <v>504</v>
      </c>
      <c r="J83" s="30">
        <v>3.8738425925925926E-2</v>
      </c>
    </row>
    <row r="84" spans="2:10" s="31" customFormat="1" ht="11.25" x14ac:dyDescent="0.2">
      <c r="B84" s="27">
        <v>80</v>
      </c>
      <c r="C84" s="27">
        <v>17</v>
      </c>
      <c r="D84" s="44" t="s">
        <v>127</v>
      </c>
      <c r="E84" s="41" t="s">
        <v>497</v>
      </c>
      <c r="F84" s="29" t="s">
        <v>33</v>
      </c>
      <c r="G84" s="29">
        <v>1975</v>
      </c>
      <c r="H84" s="29" t="s">
        <v>4</v>
      </c>
      <c r="I84" s="28" t="s">
        <v>507</v>
      </c>
      <c r="J84" s="30">
        <v>3.9074074074074074E-2</v>
      </c>
    </row>
    <row r="85" spans="2:10" s="31" customFormat="1" ht="11.25" x14ac:dyDescent="0.2">
      <c r="B85" s="27">
        <v>81</v>
      </c>
      <c r="C85" s="27">
        <v>51</v>
      </c>
      <c r="D85" s="44" t="s">
        <v>191</v>
      </c>
      <c r="E85" s="41" t="s">
        <v>193</v>
      </c>
      <c r="F85" s="29" t="s">
        <v>34</v>
      </c>
      <c r="G85" s="29">
        <v>1949</v>
      </c>
      <c r="H85" s="29" t="s">
        <v>91</v>
      </c>
      <c r="I85" s="28" t="s">
        <v>504</v>
      </c>
      <c r="J85" s="30">
        <v>4.4016203703703703E-2</v>
      </c>
    </row>
    <row r="86" spans="2:10" s="31" customFormat="1" ht="11.25" x14ac:dyDescent="0.2">
      <c r="B86" s="27">
        <v>82</v>
      </c>
      <c r="C86" s="27">
        <v>69</v>
      </c>
      <c r="D86" s="44" t="s">
        <v>354</v>
      </c>
      <c r="E86" s="41" t="s">
        <v>356</v>
      </c>
      <c r="F86" s="29" t="s">
        <v>33</v>
      </c>
      <c r="G86" s="29">
        <v>1961</v>
      </c>
      <c r="H86" s="29" t="s">
        <v>7</v>
      </c>
      <c r="I86" s="28" t="s">
        <v>506</v>
      </c>
      <c r="J86" s="30">
        <v>4.8275462962962958E-2</v>
      </c>
    </row>
    <row r="87" spans="2:10" s="31" customFormat="1" ht="11.25" x14ac:dyDescent="0.2">
      <c r="B87" s="27">
        <v>83</v>
      </c>
      <c r="C87" s="27">
        <v>65</v>
      </c>
      <c r="D87" s="44" t="s">
        <v>197</v>
      </c>
      <c r="E87" s="41" t="s">
        <v>543</v>
      </c>
      <c r="F87" s="29" t="s">
        <v>33</v>
      </c>
      <c r="G87" s="29">
        <v>1978</v>
      </c>
      <c r="H87" s="29" t="s">
        <v>80</v>
      </c>
      <c r="I87" s="28" t="s">
        <v>507</v>
      </c>
      <c r="J87" s="30">
        <v>4.8287037037037038E-2</v>
      </c>
    </row>
    <row r="88" spans="2:10" s="31" customFormat="1" ht="11.25" x14ac:dyDescent="0.2">
      <c r="B88" s="27">
        <v>84</v>
      </c>
      <c r="C88" s="27">
        <v>29</v>
      </c>
      <c r="D88" s="44" t="s">
        <v>238</v>
      </c>
      <c r="E88" s="41" t="s">
        <v>290</v>
      </c>
      <c r="F88" s="29" t="s">
        <v>34</v>
      </c>
      <c r="G88" s="29">
        <v>2004</v>
      </c>
      <c r="H88" s="29" t="s">
        <v>15</v>
      </c>
      <c r="I88" s="28" t="s">
        <v>501</v>
      </c>
      <c r="J88" s="30" t="s">
        <v>500</v>
      </c>
    </row>
    <row r="89" spans="2:10" s="31" customFormat="1" ht="11.25" x14ac:dyDescent="0.2">
      <c r="B89" s="27">
        <v>85</v>
      </c>
      <c r="C89" s="27">
        <v>50</v>
      </c>
      <c r="D89" s="44" t="s">
        <v>134</v>
      </c>
      <c r="E89" s="41" t="s">
        <v>293</v>
      </c>
      <c r="F89" s="29" t="s">
        <v>34</v>
      </c>
      <c r="G89" s="29">
        <v>1965</v>
      </c>
      <c r="H89" s="29" t="s">
        <v>15</v>
      </c>
      <c r="I89" s="28" t="s">
        <v>503</v>
      </c>
      <c r="J89" s="30" t="s">
        <v>500</v>
      </c>
    </row>
    <row r="90" spans="2:10" s="31" customFormat="1" ht="11.25" x14ac:dyDescent="0.2">
      <c r="B90" s="27">
        <v>86</v>
      </c>
      <c r="C90" s="27"/>
      <c r="D90" s="44"/>
      <c r="E90" s="41"/>
      <c r="F90" s="29"/>
      <c r="G90" s="29"/>
      <c r="H90" s="29"/>
      <c r="I90" s="28"/>
      <c r="J90" s="30"/>
    </row>
    <row r="91" spans="2:10" s="31" customFormat="1" ht="11.25" x14ac:dyDescent="0.2">
      <c r="B91" s="27">
        <v>87</v>
      </c>
      <c r="C91" s="27"/>
      <c r="D91" s="44"/>
      <c r="E91" s="41"/>
      <c r="F91" s="29"/>
      <c r="G91" s="29"/>
      <c r="H91" s="29"/>
      <c r="I91" s="28"/>
      <c r="J91" s="30"/>
    </row>
    <row r="92" spans="2:10" s="31" customFormat="1" ht="11.25" x14ac:dyDescent="0.2">
      <c r="B92" s="27">
        <v>88</v>
      </c>
      <c r="C92" s="27"/>
      <c r="D92" s="44"/>
      <c r="E92" s="41"/>
      <c r="F92" s="29"/>
      <c r="G92" s="29"/>
      <c r="H92" s="29"/>
      <c r="I92" s="28"/>
      <c r="J92" s="30"/>
    </row>
    <row r="93" spans="2:10" s="31" customFormat="1" ht="11.25" x14ac:dyDescent="0.2">
      <c r="B93" s="27">
        <v>89</v>
      </c>
      <c r="C93" s="27"/>
      <c r="D93" s="44"/>
      <c r="E93" s="41"/>
      <c r="F93" s="29"/>
      <c r="G93" s="29"/>
      <c r="H93" s="29"/>
      <c r="I93" s="28"/>
      <c r="J93" s="30"/>
    </row>
    <row r="94" spans="2:10" s="31" customFormat="1" ht="11.25" x14ac:dyDescent="0.2">
      <c r="B94" s="27">
        <v>90</v>
      </c>
      <c r="C94" s="27"/>
      <c r="D94" s="44"/>
      <c r="E94" s="41"/>
      <c r="F94" s="29"/>
      <c r="G94" s="29"/>
      <c r="H94" s="29"/>
      <c r="I94" s="28"/>
      <c r="J94" s="30"/>
    </row>
    <row r="95" spans="2:10" s="31" customFormat="1" ht="11.25" x14ac:dyDescent="0.2">
      <c r="B95" s="27">
        <v>91</v>
      </c>
      <c r="C95" s="27"/>
      <c r="D95" s="44"/>
      <c r="E95" s="41"/>
      <c r="F95" s="29"/>
      <c r="G95" s="29"/>
      <c r="H95" s="29"/>
      <c r="I95" s="28"/>
      <c r="J95" s="30"/>
    </row>
    <row r="96" spans="2:10" s="31" customFormat="1" ht="11.25" x14ac:dyDescent="0.2">
      <c r="B96" s="27">
        <v>92</v>
      </c>
      <c r="C96" s="27"/>
      <c r="D96" s="44"/>
      <c r="E96" s="41"/>
      <c r="F96" s="29"/>
      <c r="G96" s="29"/>
      <c r="H96" s="29"/>
      <c r="I96" s="28"/>
      <c r="J96" s="30"/>
    </row>
    <row r="97" spans="2:17" s="31" customFormat="1" ht="11.25" x14ac:dyDescent="0.2">
      <c r="B97" s="27">
        <v>93</v>
      </c>
      <c r="C97" s="27"/>
      <c r="D97" s="44"/>
      <c r="E97" s="41"/>
      <c r="F97" s="29"/>
      <c r="G97" s="29"/>
      <c r="H97" s="29"/>
      <c r="I97" s="28"/>
      <c r="J97" s="30"/>
    </row>
    <row r="98" spans="2:17" s="31" customFormat="1" ht="11.25" x14ac:dyDescent="0.2">
      <c r="B98" s="27">
        <v>94</v>
      </c>
      <c r="C98" s="27"/>
      <c r="D98" s="44"/>
      <c r="E98" s="41"/>
      <c r="F98" s="29"/>
      <c r="G98" s="29"/>
      <c r="H98" s="29"/>
      <c r="I98" s="28"/>
      <c r="J98" s="30"/>
    </row>
    <row r="99" spans="2:17" s="31" customFormat="1" ht="11.25" x14ac:dyDescent="0.2">
      <c r="B99" s="27">
        <v>95</v>
      </c>
      <c r="C99" s="27"/>
      <c r="D99" s="44"/>
      <c r="E99" s="41"/>
      <c r="F99" s="29"/>
      <c r="G99" s="29"/>
      <c r="H99" s="29"/>
      <c r="I99" s="28"/>
      <c r="J99" s="30"/>
    </row>
    <row r="100" spans="2:17" s="31" customFormat="1" ht="11.25" x14ac:dyDescent="0.2">
      <c r="B100" s="27">
        <v>96</v>
      </c>
      <c r="C100" s="27"/>
      <c r="D100" s="44"/>
      <c r="E100" s="41"/>
      <c r="F100" s="29"/>
      <c r="G100" s="29"/>
      <c r="H100" s="29"/>
      <c r="I100" s="28"/>
      <c r="J100" s="30"/>
    </row>
    <row r="101" spans="2:17" s="31" customFormat="1" ht="11.25" x14ac:dyDescent="0.2">
      <c r="B101" s="27">
        <v>97</v>
      </c>
      <c r="C101" s="27"/>
      <c r="D101" s="44"/>
      <c r="E101" s="41"/>
      <c r="F101" s="29"/>
      <c r="G101" s="29"/>
      <c r="H101" s="29"/>
      <c r="I101" s="28"/>
      <c r="J101" s="30"/>
    </row>
    <row r="102" spans="2:17" s="31" customFormat="1" ht="11.25" x14ac:dyDescent="0.2">
      <c r="B102" s="27">
        <v>98</v>
      </c>
      <c r="C102" s="27"/>
      <c r="D102" s="44"/>
      <c r="E102" s="41"/>
      <c r="F102" s="29"/>
      <c r="G102" s="29"/>
      <c r="H102" s="29"/>
      <c r="I102" s="28"/>
      <c r="J102" s="30"/>
    </row>
    <row r="103" spans="2:17" s="31" customFormat="1" ht="11.25" x14ac:dyDescent="0.2">
      <c r="B103" s="27">
        <v>99</v>
      </c>
      <c r="C103" s="27"/>
      <c r="D103" s="44"/>
      <c r="E103" s="41"/>
      <c r="F103" s="29"/>
      <c r="G103" s="29"/>
      <c r="H103" s="29"/>
      <c r="I103" s="28"/>
      <c r="J103" s="30"/>
    </row>
    <row r="104" spans="2:17" s="31" customFormat="1" ht="11.25" x14ac:dyDescent="0.2">
      <c r="B104" s="27">
        <v>100</v>
      </c>
      <c r="C104" s="27"/>
      <c r="D104" s="44"/>
      <c r="E104" s="41"/>
      <c r="F104" s="29"/>
      <c r="G104" s="29"/>
      <c r="H104" s="29"/>
      <c r="I104" s="28"/>
      <c r="J104" s="30"/>
    </row>
    <row r="105" spans="2:17" s="31" customFormat="1" ht="11.25" x14ac:dyDescent="0.2">
      <c r="B105" s="27">
        <v>101</v>
      </c>
      <c r="C105" s="27"/>
      <c r="D105" s="44"/>
      <c r="E105" s="41"/>
      <c r="F105" s="29"/>
      <c r="G105" s="29"/>
      <c r="H105" s="29"/>
      <c r="I105" s="28"/>
      <c r="J105" s="30"/>
      <c r="Q105" s="46"/>
    </row>
    <row r="106" spans="2:17" s="31" customFormat="1" ht="11.25" x14ac:dyDescent="0.2">
      <c r="B106" s="27">
        <v>102</v>
      </c>
      <c r="C106" s="27"/>
      <c r="D106" s="44"/>
      <c r="E106" s="41"/>
      <c r="F106" s="29"/>
      <c r="G106" s="29"/>
      <c r="H106" s="29"/>
      <c r="I106" s="28"/>
      <c r="J106" s="30"/>
    </row>
    <row r="107" spans="2:17" s="9" customFormat="1" x14ac:dyDescent="0.2">
      <c r="B107" s="27">
        <v>103</v>
      </c>
      <c r="C107" s="27"/>
      <c r="D107" s="44"/>
      <c r="E107" s="41"/>
      <c r="F107" s="29"/>
      <c r="G107" s="29"/>
      <c r="H107" s="29"/>
      <c r="I107" s="28"/>
      <c r="J107" s="30"/>
    </row>
    <row r="108" spans="2:17" x14ac:dyDescent="0.2">
      <c r="B108" s="27">
        <v>104</v>
      </c>
      <c r="C108" s="27"/>
      <c r="D108" s="44"/>
      <c r="E108" s="41"/>
      <c r="F108" s="29"/>
      <c r="G108" s="29"/>
      <c r="H108" s="29"/>
      <c r="I108" s="28"/>
      <c r="J108" s="30"/>
    </row>
    <row r="109" spans="2:17" x14ac:dyDescent="0.2">
      <c r="B109" s="27">
        <v>105</v>
      </c>
      <c r="C109" s="27"/>
      <c r="D109" s="44"/>
      <c r="E109" s="41"/>
      <c r="F109" s="29"/>
      <c r="G109" s="29"/>
      <c r="H109" s="29"/>
      <c r="I109" s="28"/>
      <c r="J109" s="30"/>
    </row>
    <row r="110" spans="2:17" x14ac:dyDescent="0.2">
      <c r="B110" s="27"/>
      <c r="C110" s="27"/>
      <c r="D110" s="44"/>
      <c r="E110" s="41"/>
      <c r="F110" s="29"/>
      <c r="G110" s="29"/>
      <c r="H110" s="29"/>
      <c r="I110" s="28"/>
      <c r="J110" s="30"/>
    </row>
    <row r="111" spans="2:17" x14ac:dyDescent="0.2">
      <c r="B111" s="27"/>
      <c r="C111" s="27"/>
      <c r="D111" s="44"/>
      <c r="E111" s="41"/>
      <c r="F111" s="29"/>
      <c r="G111" s="29"/>
      <c r="H111" s="29"/>
      <c r="I111" s="28"/>
      <c r="J111" s="30"/>
    </row>
    <row r="112" spans="2:17" x14ac:dyDescent="0.2">
      <c r="B112" s="27"/>
    </row>
  </sheetData>
  <mergeCells count="4">
    <mergeCell ref="C1:H1"/>
    <mergeCell ref="D2:F2"/>
    <mergeCell ref="H2:J2"/>
    <mergeCell ref="D4:E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H152"/>
  <sheetViews>
    <sheetView showGridLines="0" zoomScale="120" zoomScaleNormal="120" workbookViewId="0">
      <pane ySplit="2" topLeftCell="A78" activePane="bottomLeft" state="frozen"/>
      <selection pane="bottomLeft" activeCell="E94" sqref="E94"/>
    </sheetView>
  </sheetViews>
  <sheetFormatPr defaultRowHeight="12.75" x14ac:dyDescent="0.2"/>
  <cols>
    <col min="1" max="1" width="5.140625" customWidth="1"/>
    <col min="2" max="2" width="10.7109375" style="4" customWidth="1"/>
    <col min="3" max="4" width="10.7109375" style="62" customWidth="1"/>
    <col min="5" max="5" width="16" style="4" customWidth="1"/>
    <col min="6" max="6" width="8.85546875" style="8" customWidth="1"/>
    <col min="7" max="7" width="9.7109375" style="4" customWidth="1"/>
    <col min="8" max="8" width="30.140625" style="5" customWidth="1"/>
    <col min="9" max="9" width="15.28515625" customWidth="1"/>
    <col min="10" max="10" width="10.7109375" bestFit="1" customWidth="1"/>
  </cols>
  <sheetData>
    <row r="1" spans="1:8" ht="13.5" thickBot="1" x14ac:dyDescent="0.25"/>
    <row r="2" spans="1:8" s="1" customFormat="1" ht="30.75" thickBot="1" x14ac:dyDescent="0.25">
      <c r="B2" s="3" t="s">
        <v>30</v>
      </c>
      <c r="C2" s="63" t="s">
        <v>372</v>
      </c>
      <c r="D2" s="63" t="s">
        <v>373</v>
      </c>
      <c r="E2" s="3" t="s">
        <v>1</v>
      </c>
      <c r="F2" s="7"/>
      <c r="G2" s="6"/>
    </row>
    <row r="3" spans="1:8" x14ac:dyDescent="0.2">
      <c r="A3">
        <v>1</v>
      </c>
      <c r="B3" s="13">
        <v>29</v>
      </c>
      <c r="C3" s="64"/>
      <c r="D3" s="64"/>
      <c r="E3" s="61" t="s">
        <v>500</v>
      </c>
      <c r="F3"/>
      <c r="G3"/>
      <c r="H3"/>
    </row>
    <row r="4" spans="1:8" x14ac:dyDescent="0.2">
      <c r="A4">
        <v>2</v>
      </c>
      <c r="B4" s="13">
        <v>130</v>
      </c>
      <c r="C4" s="64">
        <v>15</v>
      </c>
      <c r="D4" s="64">
        <v>14</v>
      </c>
      <c r="E4" s="61">
        <f t="shared" ref="E3:E66" si="0">TIME(0,C4,D4)</f>
        <v>1.0578703703703703E-2</v>
      </c>
      <c r="F4"/>
      <c r="G4"/>
      <c r="H4"/>
    </row>
    <row r="5" spans="1:8" x14ac:dyDescent="0.2">
      <c r="A5">
        <v>3</v>
      </c>
      <c r="B5" s="13">
        <v>27</v>
      </c>
      <c r="C5" s="64">
        <v>15</v>
      </c>
      <c r="D5" s="64">
        <v>24</v>
      </c>
      <c r="E5" s="61">
        <f t="shared" si="0"/>
        <v>1.0694444444444444E-2</v>
      </c>
      <c r="F5"/>
      <c r="G5"/>
      <c r="H5"/>
    </row>
    <row r="6" spans="1:8" x14ac:dyDescent="0.2">
      <c r="A6">
        <v>4</v>
      </c>
      <c r="B6" s="13">
        <v>30</v>
      </c>
      <c r="C6" s="64">
        <v>16</v>
      </c>
      <c r="D6" s="64">
        <v>43</v>
      </c>
      <c r="E6" s="61">
        <f t="shared" si="0"/>
        <v>1.1608796296296296E-2</v>
      </c>
      <c r="F6"/>
      <c r="G6"/>
      <c r="H6"/>
    </row>
    <row r="7" spans="1:8" x14ac:dyDescent="0.2">
      <c r="A7">
        <v>5</v>
      </c>
      <c r="B7" s="13">
        <v>28</v>
      </c>
      <c r="C7" s="64">
        <v>17</v>
      </c>
      <c r="D7" s="64">
        <v>41</v>
      </c>
      <c r="E7" s="61">
        <f t="shared" si="0"/>
        <v>1.2280092592592592E-2</v>
      </c>
      <c r="F7"/>
      <c r="G7"/>
      <c r="H7"/>
    </row>
    <row r="8" spans="1:8" x14ac:dyDescent="0.2">
      <c r="A8">
        <v>6</v>
      </c>
      <c r="B8" s="13">
        <v>34</v>
      </c>
      <c r="C8" s="64">
        <v>29</v>
      </c>
      <c r="D8" s="64">
        <v>12</v>
      </c>
      <c r="E8" s="61">
        <f t="shared" si="0"/>
        <v>2.0277777777777777E-2</v>
      </c>
      <c r="F8"/>
      <c r="G8"/>
      <c r="H8"/>
    </row>
    <row r="9" spans="1:8" x14ac:dyDescent="0.2">
      <c r="A9">
        <v>7</v>
      </c>
      <c r="B9" s="13">
        <v>44</v>
      </c>
      <c r="C9" s="64">
        <v>30</v>
      </c>
      <c r="D9" s="64">
        <v>0</v>
      </c>
      <c r="E9" s="61">
        <f t="shared" si="0"/>
        <v>2.0833333333333332E-2</v>
      </c>
      <c r="F9"/>
      <c r="G9"/>
      <c r="H9"/>
    </row>
    <row r="10" spans="1:8" x14ac:dyDescent="0.2">
      <c r="A10">
        <v>8</v>
      </c>
      <c r="B10" s="13">
        <v>41</v>
      </c>
      <c r="C10" s="64">
        <v>30</v>
      </c>
      <c r="D10" s="64">
        <v>21</v>
      </c>
      <c r="E10" s="61">
        <f t="shared" si="0"/>
        <v>2.1076388888888891E-2</v>
      </c>
      <c r="F10"/>
      <c r="G10"/>
      <c r="H10"/>
    </row>
    <row r="11" spans="1:8" x14ac:dyDescent="0.2">
      <c r="A11">
        <v>9</v>
      </c>
      <c r="B11" s="13">
        <v>55</v>
      </c>
      <c r="C11" s="64">
        <v>30</v>
      </c>
      <c r="D11" s="64">
        <v>23</v>
      </c>
      <c r="E11" s="61">
        <f t="shared" si="0"/>
        <v>2.1099537037037038E-2</v>
      </c>
      <c r="F11"/>
      <c r="G11"/>
      <c r="H11"/>
    </row>
    <row r="12" spans="1:8" x14ac:dyDescent="0.2">
      <c r="A12">
        <v>10</v>
      </c>
      <c r="B12" s="13">
        <v>52</v>
      </c>
      <c r="C12" s="64">
        <v>30</v>
      </c>
      <c r="D12" s="64">
        <v>27</v>
      </c>
      <c r="E12" s="61">
        <f t="shared" si="0"/>
        <v>2.1145833333333332E-2</v>
      </c>
      <c r="F12"/>
      <c r="G12"/>
      <c r="H12"/>
    </row>
    <row r="13" spans="1:8" x14ac:dyDescent="0.2">
      <c r="A13">
        <v>11</v>
      </c>
      <c r="B13" s="13">
        <v>23</v>
      </c>
      <c r="C13" s="64">
        <v>30</v>
      </c>
      <c r="D13" s="64">
        <v>36</v>
      </c>
      <c r="E13" s="61">
        <f t="shared" si="0"/>
        <v>2.1250000000000002E-2</v>
      </c>
      <c r="F13"/>
      <c r="G13"/>
      <c r="H13"/>
    </row>
    <row r="14" spans="1:8" x14ac:dyDescent="0.2">
      <c r="A14">
        <v>12</v>
      </c>
      <c r="B14" s="13">
        <v>73</v>
      </c>
      <c r="C14" s="64">
        <v>30</v>
      </c>
      <c r="D14" s="64">
        <v>51</v>
      </c>
      <c r="E14" s="61">
        <f t="shared" si="0"/>
        <v>2.1423611111111112E-2</v>
      </c>
      <c r="F14"/>
      <c r="G14"/>
      <c r="H14"/>
    </row>
    <row r="15" spans="1:8" x14ac:dyDescent="0.2">
      <c r="A15">
        <v>13</v>
      </c>
      <c r="B15" s="13">
        <v>70</v>
      </c>
      <c r="C15" s="64">
        <v>31</v>
      </c>
      <c r="D15" s="64">
        <v>6</v>
      </c>
      <c r="E15" s="61">
        <f t="shared" si="0"/>
        <v>2.1597222222222223E-2</v>
      </c>
      <c r="F15"/>
      <c r="G15"/>
      <c r="H15"/>
    </row>
    <row r="16" spans="1:8" x14ac:dyDescent="0.2">
      <c r="A16">
        <v>14</v>
      </c>
      <c r="B16" s="13">
        <v>5</v>
      </c>
      <c r="C16" s="64">
        <v>31</v>
      </c>
      <c r="D16" s="64">
        <v>31</v>
      </c>
      <c r="E16" s="61">
        <f t="shared" si="0"/>
        <v>2.1886574074074072E-2</v>
      </c>
      <c r="F16"/>
      <c r="G16"/>
      <c r="H16"/>
    </row>
    <row r="17" spans="1:8" x14ac:dyDescent="0.2">
      <c r="A17">
        <v>15</v>
      </c>
      <c r="B17" s="13">
        <v>33</v>
      </c>
      <c r="C17" s="64">
        <v>32</v>
      </c>
      <c r="D17" s="64">
        <v>12</v>
      </c>
      <c r="E17" s="61">
        <f t="shared" si="0"/>
        <v>2.2361111111111113E-2</v>
      </c>
      <c r="F17"/>
      <c r="G17"/>
      <c r="H17"/>
    </row>
    <row r="18" spans="1:8" x14ac:dyDescent="0.2">
      <c r="A18">
        <v>16</v>
      </c>
      <c r="B18" s="13">
        <v>39</v>
      </c>
      <c r="C18" s="64">
        <v>32</v>
      </c>
      <c r="D18" s="64">
        <v>29</v>
      </c>
      <c r="E18" s="61">
        <f t="shared" si="0"/>
        <v>2.255787037037037E-2</v>
      </c>
      <c r="F18"/>
      <c r="G18"/>
      <c r="H18"/>
    </row>
    <row r="19" spans="1:8" x14ac:dyDescent="0.2">
      <c r="A19">
        <v>17</v>
      </c>
      <c r="B19" s="13">
        <v>77</v>
      </c>
      <c r="C19" s="64">
        <v>32</v>
      </c>
      <c r="D19" s="64">
        <v>38</v>
      </c>
      <c r="E19" s="61">
        <f t="shared" si="0"/>
        <v>2.2662037037037036E-2</v>
      </c>
      <c r="F19"/>
      <c r="G19"/>
      <c r="H19"/>
    </row>
    <row r="20" spans="1:8" x14ac:dyDescent="0.2">
      <c r="A20">
        <v>18</v>
      </c>
      <c r="B20" s="13">
        <v>18</v>
      </c>
      <c r="C20" s="64">
        <v>33</v>
      </c>
      <c r="D20" s="64">
        <v>7</v>
      </c>
      <c r="E20" s="61">
        <f t="shared" si="0"/>
        <v>2.2997685185185187E-2</v>
      </c>
      <c r="F20"/>
      <c r="G20"/>
      <c r="H20"/>
    </row>
    <row r="21" spans="1:8" x14ac:dyDescent="0.2">
      <c r="A21">
        <v>19</v>
      </c>
      <c r="B21" s="13">
        <v>46</v>
      </c>
      <c r="C21" s="64">
        <v>33</v>
      </c>
      <c r="D21" s="64">
        <v>37</v>
      </c>
      <c r="E21" s="61">
        <f t="shared" si="0"/>
        <v>2.3344907407407408E-2</v>
      </c>
      <c r="F21"/>
      <c r="G21"/>
      <c r="H21"/>
    </row>
    <row r="22" spans="1:8" x14ac:dyDescent="0.2">
      <c r="A22">
        <v>20</v>
      </c>
      <c r="B22" s="13">
        <v>11</v>
      </c>
      <c r="C22" s="64">
        <v>33</v>
      </c>
      <c r="D22" s="64">
        <v>43</v>
      </c>
      <c r="E22" s="61">
        <f t="shared" si="0"/>
        <v>2.3414351851851853E-2</v>
      </c>
      <c r="F22"/>
      <c r="G22"/>
      <c r="H22"/>
    </row>
    <row r="23" spans="1:8" x14ac:dyDescent="0.2">
      <c r="A23">
        <v>21</v>
      </c>
      <c r="B23" s="13">
        <v>42</v>
      </c>
      <c r="C23" s="64">
        <v>34</v>
      </c>
      <c r="D23" s="64">
        <v>12</v>
      </c>
      <c r="E23" s="61">
        <f t="shared" si="0"/>
        <v>2.3750000000000004E-2</v>
      </c>
      <c r="F23"/>
      <c r="G23"/>
      <c r="H23"/>
    </row>
    <row r="24" spans="1:8" x14ac:dyDescent="0.2">
      <c r="A24">
        <v>22</v>
      </c>
      <c r="B24" s="13">
        <v>50</v>
      </c>
      <c r="C24" s="64"/>
      <c r="D24" s="64"/>
      <c r="E24" s="61" t="s">
        <v>500</v>
      </c>
      <c r="F24"/>
      <c r="G24"/>
      <c r="H24"/>
    </row>
    <row r="25" spans="1:8" x14ac:dyDescent="0.2">
      <c r="A25">
        <v>23</v>
      </c>
      <c r="B25" s="13">
        <v>38</v>
      </c>
      <c r="C25" s="64">
        <v>34</v>
      </c>
      <c r="D25" s="64">
        <v>16</v>
      </c>
      <c r="E25" s="61">
        <f t="shared" si="0"/>
        <v>2.3796296296296298E-2</v>
      </c>
      <c r="F25"/>
      <c r="G25"/>
      <c r="H25"/>
    </row>
    <row r="26" spans="1:8" x14ac:dyDescent="0.2">
      <c r="A26">
        <v>24</v>
      </c>
      <c r="B26" s="13">
        <v>87</v>
      </c>
      <c r="C26" s="64">
        <v>34</v>
      </c>
      <c r="D26" s="64">
        <v>41</v>
      </c>
      <c r="E26" s="61">
        <f t="shared" si="0"/>
        <v>2.4085648148148148E-2</v>
      </c>
      <c r="F26"/>
      <c r="G26"/>
      <c r="H26"/>
    </row>
    <row r="27" spans="1:8" x14ac:dyDescent="0.2">
      <c r="A27">
        <v>25</v>
      </c>
      <c r="B27" s="13">
        <v>86</v>
      </c>
      <c r="C27" s="64">
        <v>34</v>
      </c>
      <c r="D27" s="64">
        <v>42</v>
      </c>
      <c r="E27" s="61">
        <f t="shared" si="0"/>
        <v>2.4097222222222225E-2</v>
      </c>
      <c r="F27"/>
      <c r="G27"/>
      <c r="H27"/>
    </row>
    <row r="28" spans="1:8" x14ac:dyDescent="0.2">
      <c r="A28">
        <v>26</v>
      </c>
      <c r="B28" s="13">
        <v>31</v>
      </c>
      <c r="C28" s="64">
        <v>34</v>
      </c>
      <c r="D28" s="64">
        <v>45</v>
      </c>
      <c r="E28" s="61">
        <f t="shared" si="0"/>
        <v>2.4131944444444445E-2</v>
      </c>
      <c r="F28"/>
      <c r="G28"/>
      <c r="H28"/>
    </row>
    <row r="29" spans="1:8" x14ac:dyDescent="0.2">
      <c r="A29">
        <v>27</v>
      </c>
      <c r="B29" s="13">
        <v>85</v>
      </c>
      <c r="C29" s="64">
        <v>35</v>
      </c>
      <c r="D29" s="64">
        <v>19</v>
      </c>
      <c r="E29" s="61">
        <f t="shared" si="0"/>
        <v>2.4525462962962968E-2</v>
      </c>
      <c r="F29"/>
      <c r="G29"/>
      <c r="H29"/>
    </row>
    <row r="30" spans="1:8" x14ac:dyDescent="0.2">
      <c r="A30">
        <v>28</v>
      </c>
      <c r="B30" s="13">
        <v>3</v>
      </c>
      <c r="C30" s="64">
        <v>35</v>
      </c>
      <c r="D30" s="64">
        <v>42</v>
      </c>
      <c r="E30" s="61">
        <f t="shared" si="0"/>
        <v>2.479166666666667E-2</v>
      </c>
      <c r="F30"/>
      <c r="G30"/>
      <c r="H30"/>
    </row>
    <row r="31" spans="1:8" x14ac:dyDescent="0.2">
      <c r="A31">
        <v>29</v>
      </c>
      <c r="B31" s="13">
        <v>20</v>
      </c>
      <c r="C31" s="64">
        <v>35</v>
      </c>
      <c r="D31" s="64">
        <v>51</v>
      </c>
      <c r="E31" s="61">
        <f t="shared" si="0"/>
        <v>2.4895833333333336E-2</v>
      </c>
      <c r="F31"/>
      <c r="G31"/>
      <c r="H31"/>
    </row>
    <row r="32" spans="1:8" x14ac:dyDescent="0.2">
      <c r="A32">
        <v>30</v>
      </c>
      <c r="B32" s="13">
        <v>84</v>
      </c>
      <c r="C32" s="64">
        <v>35</v>
      </c>
      <c r="D32" s="64">
        <v>57</v>
      </c>
      <c r="E32" s="61">
        <f t="shared" si="0"/>
        <v>2.4965277777777781E-2</v>
      </c>
      <c r="F32"/>
      <c r="G32"/>
      <c r="H32"/>
    </row>
    <row r="33" spans="1:8" x14ac:dyDescent="0.2">
      <c r="A33">
        <v>31</v>
      </c>
      <c r="B33" s="13">
        <v>67</v>
      </c>
      <c r="C33" s="64">
        <v>36</v>
      </c>
      <c r="D33" s="64">
        <v>8</v>
      </c>
      <c r="E33" s="61">
        <f t="shared" si="0"/>
        <v>2.5092592592592593E-2</v>
      </c>
      <c r="F33"/>
      <c r="G33"/>
      <c r="H33"/>
    </row>
    <row r="34" spans="1:8" x14ac:dyDescent="0.2">
      <c r="A34">
        <v>32</v>
      </c>
      <c r="B34" s="13">
        <v>56</v>
      </c>
      <c r="C34" s="64">
        <v>36</v>
      </c>
      <c r="D34" s="64">
        <v>15</v>
      </c>
      <c r="E34" s="61">
        <f t="shared" si="0"/>
        <v>2.5173611111111108E-2</v>
      </c>
      <c r="F34"/>
      <c r="G34"/>
      <c r="H34"/>
    </row>
    <row r="35" spans="1:8" x14ac:dyDescent="0.2">
      <c r="A35">
        <v>33</v>
      </c>
      <c r="B35" s="13">
        <v>6</v>
      </c>
      <c r="C35" s="64">
        <v>36</v>
      </c>
      <c r="D35" s="64">
        <v>26</v>
      </c>
      <c r="E35" s="61">
        <f t="shared" si="0"/>
        <v>2.5300925925925925E-2</v>
      </c>
      <c r="F35"/>
      <c r="G35"/>
      <c r="H35"/>
    </row>
    <row r="36" spans="1:8" x14ac:dyDescent="0.2">
      <c r="A36">
        <v>34</v>
      </c>
      <c r="B36" s="13">
        <v>47</v>
      </c>
      <c r="C36" s="64">
        <v>36</v>
      </c>
      <c r="D36" s="64">
        <v>28</v>
      </c>
      <c r="E36" s="61">
        <f t="shared" si="0"/>
        <v>2.5324074074074079E-2</v>
      </c>
      <c r="F36"/>
      <c r="G36"/>
      <c r="H36"/>
    </row>
    <row r="37" spans="1:8" x14ac:dyDescent="0.2">
      <c r="A37">
        <v>35</v>
      </c>
      <c r="B37" s="13">
        <v>37</v>
      </c>
      <c r="C37" s="64">
        <v>36</v>
      </c>
      <c r="D37" s="64">
        <v>31</v>
      </c>
      <c r="E37" s="61">
        <f t="shared" si="0"/>
        <v>2.5358796296296296E-2</v>
      </c>
      <c r="F37"/>
      <c r="G37"/>
      <c r="H37"/>
    </row>
    <row r="38" spans="1:8" x14ac:dyDescent="0.2">
      <c r="A38">
        <v>36</v>
      </c>
      <c r="B38" s="13">
        <v>10</v>
      </c>
      <c r="C38" s="64">
        <v>36</v>
      </c>
      <c r="D38" s="64">
        <v>40</v>
      </c>
      <c r="E38" s="61">
        <f t="shared" si="0"/>
        <v>2.5462962962962962E-2</v>
      </c>
      <c r="F38"/>
      <c r="G38"/>
      <c r="H38"/>
    </row>
    <row r="39" spans="1:8" x14ac:dyDescent="0.2">
      <c r="A39">
        <v>37</v>
      </c>
      <c r="B39" s="13">
        <v>63</v>
      </c>
      <c r="C39" s="64">
        <v>36</v>
      </c>
      <c r="D39" s="64">
        <v>44</v>
      </c>
      <c r="E39" s="61">
        <f t="shared" si="0"/>
        <v>2.5509259259259259E-2</v>
      </c>
      <c r="F39"/>
      <c r="G39"/>
      <c r="H39"/>
    </row>
    <row r="40" spans="1:8" x14ac:dyDescent="0.2">
      <c r="A40">
        <v>38</v>
      </c>
      <c r="B40" s="13">
        <v>75</v>
      </c>
      <c r="C40" s="64">
        <v>37</v>
      </c>
      <c r="D40" s="64">
        <v>56</v>
      </c>
      <c r="E40" s="61">
        <f t="shared" si="0"/>
        <v>2.6342592592592588E-2</v>
      </c>
      <c r="F40"/>
      <c r="G40"/>
      <c r="H40"/>
    </row>
    <row r="41" spans="1:8" x14ac:dyDescent="0.2">
      <c r="A41">
        <v>39</v>
      </c>
      <c r="B41" s="13">
        <v>76</v>
      </c>
      <c r="C41" s="64">
        <v>37</v>
      </c>
      <c r="D41" s="64">
        <v>58</v>
      </c>
      <c r="E41" s="61">
        <f t="shared" si="0"/>
        <v>2.6365740740740742E-2</v>
      </c>
      <c r="F41"/>
      <c r="G41"/>
      <c r="H41"/>
    </row>
    <row r="42" spans="1:8" x14ac:dyDescent="0.2">
      <c r="A42">
        <v>40</v>
      </c>
      <c r="B42" s="13">
        <v>62</v>
      </c>
      <c r="C42" s="64">
        <v>38</v>
      </c>
      <c r="D42" s="64">
        <v>35</v>
      </c>
      <c r="E42" s="61">
        <f t="shared" si="0"/>
        <v>2.6793981481481485E-2</v>
      </c>
      <c r="F42"/>
      <c r="G42"/>
      <c r="H42"/>
    </row>
    <row r="43" spans="1:8" x14ac:dyDescent="0.2">
      <c r="A43">
        <v>41</v>
      </c>
      <c r="B43" s="13">
        <v>68</v>
      </c>
      <c r="C43" s="64">
        <v>38</v>
      </c>
      <c r="D43" s="64">
        <v>44</v>
      </c>
      <c r="E43" s="61">
        <f t="shared" si="0"/>
        <v>2.6898148148148147E-2</v>
      </c>
      <c r="F43"/>
      <c r="G43"/>
      <c r="H43"/>
    </row>
    <row r="44" spans="1:8" x14ac:dyDescent="0.2">
      <c r="A44">
        <v>42</v>
      </c>
      <c r="B44" s="13">
        <v>36</v>
      </c>
      <c r="C44" s="64">
        <v>38</v>
      </c>
      <c r="D44" s="64">
        <v>48</v>
      </c>
      <c r="E44" s="61">
        <f t="shared" si="0"/>
        <v>2.6944444444444441E-2</v>
      </c>
      <c r="F44"/>
      <c r="G44"/>
      <c r="H44"/>
    </row>
    <row r="45" spans="1:8" x14ac:dyDescent="0.2">
      <c r="A45">
        <v>43</v>
      </c>
      <c r="B45" s="13">
        <v>19</v>
      </c>
      <c r="C45" s="64">
        <v>38</v>
      </c>
      <c r="D45" s="64">
        <v>52</v>
      </c>
      <c r="E45" s="61">
        <f t="shared" si="0"/>
        <v>2.6990740740740742E-2</v>
      </c>
      <c r="F45"/>
      <c r="G45"/>
      <c r="H45"/>
    </row>
    <row r="46" spans="1:8" x14ac:dyDescent="0.2">
      <c r="A46">
        <v>44</v>
      </c>
      <c r="B46" s="13">
        <v>83</v>
      </c>
      <c r="C46" s="64">
        <v>38</v>
      </c>
      <c r="D46" s="64">
        <v>54</v>
      </c>
      <c r="E46" s="61">
        <f t="shared" si="0"/>
        <v>2.7013888888888889E-2</v>
      </c>
      <c r="F46"/>
      <c r="G46"/>
      <c r="H46"/>
    </row>
    <row r="47" spans="1:8" x14ac:dyDescent="0.2">
      <c r="A47">
        <v>45</v>
      </c>
      <c r="B47" s="13">
        <v>9</v>
      </c>
      <c r="C47" s="64">
        <v>39</v>
      </c>
      <c r="D47" s="64">
        <v>9</v>
      </c>
      <c r="E47" s="61">
        <f t="shared" si="0"/>
        <v>2.71875E-2</v>
      </c>
      <c r="F47"/>
      <c r="G47"/>
      <c r="H47"/>
    </row>
    <row r="48" spans="1:8" x14ac:dyDescent="0.2">
      <c r="A48">
        <v>46</v>
      </c>
      <c r="B48" s="13">
        <v>40</v>
      </c>
      <c r="C48" s="64">
        <v>39</v>
      </c>
      <c r="D48" s="64">
        <v>18</v>
      </c>
      <c r="E48" s="61">
        <f t="shared" si="0"/>
        <v>2.7291666666666662E-2</v>
      </c>
      <c r="F48"/>
      <c r="G48"/>
      <c r="H48"/>
    </row>
    <row r="49" spans="1:8" x14ac:dyDescent="0.2">
      <c r="A49">
        <v>47</v>
      </c>
      <c r="B49" s="13">
        <v>35</v>
      </c>
      <c r="C49" s="64">
        <v>39</v>
      </c>
      <c r="D49" s="64">
        <v>19</v>
      </c>
      <c r="E49" s="61">
        <f t="shared" si="0"/>
        <v>2.7303240740740743E-2</v>
      </c>
      <c r="F49"/>
      <c r="G49"/>
      <c r="H49"/>
    </row>
    <row r="50" spans="1:8" x14ac:dyDescent="0.2">
      <c r="A50">
        <v>48</v>
      </c>
      <c r="B50" s="13">
        <v>15</v>
      </c>
      <c r="C50" s="64">
        <v>39</v>
      </c>
      <c r="D50" s="64">
        <v>20</v>
      </c>
      <c r="E50" s="61">
        <f t="shared" si="0"/>
        <v>2.7314814814814816E-2</v>
      </c>
      <c r="F50"/>
      <c r="G50"/>
      <c r="H50"/>
    </row>
    <row r="51" spans="1:8" x14ac:dyDescent="0.2">
      <c r="A51">
        <v>49</v>
      </c>
      <c r="B51" s="13">
        <v>82</v>
      </c>
      <c r="C51" s="64">
        <v>39</v>
      </c>
      <c r="D51" s="64">
        <v>32</v>
      </c>
      <c r="E51" s="61">
        <f t="shared" si="0"/>
        <v>2.7453703703703702E-2</v>
      </c>
      <c r="F51"/>
      <c r="G51"/>
      <c r="H51"/>
    </row>
    <row r="52" spans="1:8" x14ac:dyDescent="0.2">
      <c r="A52">
        <v>50</v>
      </c>
      <c r="B52" s="13">
        <v>25</v>
      </c>
      <c r="C52" s="64">
        <v>39</v>
      </c>
      <c r="D52" s="64">
        <v>35</v>
      </c>
      <c r="E52" s="61">
        <f t="shared" si="0"/>
        <v>2.7488425925925927E-2</v>
      </c>
      <c r="F52"/>
      <c r="G52"/>
      <c r="H52"/>
    </row>
    <row r="53" spans="1:8" x14ac:dyDescent="0.2">
      <c r="A53">
        <v>51</v>
      </c>
      <c r="B53" s="13">
        <v>54</v>
      </c>
      <c r="C53" s="64">
        <v>39</v>
      </c>
      <c r="D53" s="64">
        <v>48</v>
      </c>
      <c r="E53" s="61">
        <f t="shared" si="0"/>
        <v>2.763888888888889E-2</v>
      </c>
      <c r="F53"/>
      <c r="G53"/>
      <c r="H53"/>
    </row>
    <row r="54" spans="1:8" x14ac:dyDescent="0.2">
      <c r="A54">
        <v>52</v>
      </c>
      <c r="B54" s="13">
        <v>32</v>
      </c>
      <c r="C54" s="64">
        <v>39</v>
      </c>
      <c r="D54" s="64">
        <v>57</v>
      </c>
      <c r="E54" s="61">
        <f t="shared" si="0"/>
        <v>2.7743055555555559E-2</v>
      </c>
      <c r="F54"/>
      <c r="G54"/>
      <c r="H54"/>
    </row>
    <row r="55" spans="1:8" x14ac:dyDescent="0.2">
      <c r="A55">
        <v>53</v>
      </c>
      <c r="B55" s="13">
        <v>128</v>
      </c>
      <c r="C55" s="64">
        <v>38</v>
      </c>
      <c r="D55" s="64">
        <v>57</v>
      </c>
      <c r="E55" s="61">
        <f t="shared" si="0"/>
        <v>2.704861111111111E-2</v>
      </c>
      <c r="F55"/>
      <c r="G55"/>
      <c r="H55"/>
    </row>
    <row r="56" spans="1:8" x14ac:dyDescent="0.2">
      <c r="A56">
        <v>54</v>
      </c>
      <c r="B56" s="13">
        <v>129</v>
      </c>
      <c r="C56" s="64">
        <v>29</v>
      </c>
      <c r="D56" s="64">
        <v>29</v>
      </c>
      <c r="E56" s="61">
        <f t="shared" si="0"/>
        <v>2.0474537037037038E-2</v>
      </c>
      <c r="F56"/>
      <c r="G56"/>
      <c r="H56"/>
    </row>
    <row r="57" spans="1:8" x14ac:dyDescent="0.2">
      <c r="A57">
        <v>55</v>
      </c>
      <c r="B57" s="13">
        <v>127</v>
      </c>
      <c r="C57" s="64">
        <v>29</v>
      </c>
      <c r="D57" s="64">
        <v>29</v>
      </c>
      <c r="E57" s="61">
        <f t="shared" si="0"/>
        <v>2.0474537037037038E-2</v>
      </c>
      <c r="F57"/>
      <c r="G57"/>
      <c r="H57"/>
    </row>
    <row r="58" spans="1:8" x14ac:dyDescent="0.2">
      <c r="A58">
        <v>56</v>
      </c>
      <c r="B58" s="13">
        <v>78</v>
      </c>
      <c r="C58" s="64">
        <v>40</v>
      </c>
      <c r="D58" s="64">
        <v>9</v>
      </c>
      <c r="E58" s="61">
        <f t="shared" si="0"/>
        <v>2.7881944444444445E-2</v>
      </c>
      <c r="F58"/>
      <c r="G58"/>
      <c r="H58"/>
    </row>
    <row r="59" spans="1:8" x14ac:dyDescent="0.2">
      <c r="A59">
        <v>57</v>
      </c>
      <c r="B59" s="13">
        <v>66</v>
      </c>
      <c r="C59" s="64">
        <v>40</v>
      </c>
      <c r="D59" s="64">
        <v>35</v>
      </c>
      <c r="E59" s="61">
        <f t="shared" si="0"/>
        <v>2.8182870370370372E-2</v>
      </c>
      <c r="F59"/>
      <c r="G59"/>
      <c r="H59"/>
    </row>
    <row r="60" spans="1:8" x14ac:dyDescent="0.2">
      <c r="A60">
        <v>58</v>
      </c>
      <c r="B60" s="13">
        <v>48</v>
      </c>
      <c r="C60" s="64">
        <v>41</v>
      </c>
      <c r="D60" s="64">
        <v>42</v>
      </c>
      <c r="E60" s="61">
        <f t="shared" si="0"/>
        <v>2.8958333333333336E-2</v>
      </c>
      <c r="F60"/>
      <c r="G60"/>
      <c r="H60"/>
    </row>
    <row r="61" spans="1:8" x14ac:dyDescent="0.2">
      <c r="A61">
        <v>59</v>
      </c>
      <c r="B61" s="13">
        <v>71</v>
      </c>
      <c r="C61" s="64">
        <v>41</v>
      </c>
      <c r="D61" s="64">
        <v>43</v>
      </c>
      <c r="E61" s="61">
        <f t="shared" si="0"/>
        <v>2.8969907407407406E-2</v>
      </c>
      <c r="F61"/>
      <c r="G61"/>
      <c r="H61"/>
    </row>
    <row r="62" spans="1:8" x14ac:dyDescent="0.2">
      <c r="A62">
        <v>60</v>
      </c>
      <c r="B62" s="13">
        <v>81</v>
      </c>
      <c r="C62" s="64">
        <v>42</v>
      </c>
      <c r="D62" s="64">
        <v>9</v>
      </c>
      <c r="E62" s="61">
        <f t="shared" si="0"/>
        <v>2.9270833333333333E-2</v>
      </c>
      <c r="F62"/>
      <c r="G62"/>
      <c r="H62"/>
    </row>
    <row r="63" spans="1:8" x14ac:dyDescent="0.2">
      <c r="A63">
        <v>61</v>
      </c>
      <c r="B63" s="13">
        <v>80</v>
      </c>
      <c r="C63" s="64">
        <v>42</v>
      </c>
      <c r="D63" s="64">
        <v>22</v>
      </c>
      <c r="E63" s="61">
        <f t="shared" si="0"/>
        <v>2.9421296296296296E-2</v>
      </c>
      <c r="F63"/>
      <c r="G63"/>
      <c r="H63"/>
    </row>
    <row r="64" spans="1:8" x14ac:dyDescent="0.2">
      <c r="A64">
        <v>62</v>
      </c>
      <c r="B64" s="13">
        <v>49</v>
      </c>
      <c r="C64" s="64">
        <v>42</v>
      </c>
      <c r="D64" s="64">
        <v>27</v>
      </c>
      <c r="E64" s="61">
        <f t="shared" si="0"/>
        <v>2.9479166666666667E-2</v>
      </c>
      <c r="F64"/>
      <c r="G64"/>
      <c r="H64"/>
    </row>
    <row r="65" spans="1:8" x14ac:dyDescent="0.2">
      <c r="A65">
        <v>63</v>
      </c>
      <c r="B65" s="13">
        <v>4</v>
      </c>
      <c r="C65" s="64">
        <v>42</v>
      </c>
      <c r="D65" s="64">
        <v>51</v>
      </c>
      <c r="E65" s="61">
        <f t="shared" si="0"/>
        <v>2.9756944444444447E-2</v>
      </c>
      <c r="F65"/>
      <c r="G65"/>
      <c r="H65"/>
    </row>
    <row r="66" spans="1:8" x14ac:dyDescent="0.2">
      <c r="A66">
        <v>64</v>
      </c>
      <c r="B66" s="13">
        <v>59</v>
      </c>
      <c r="C66" s="64">
        <v>43</v>
      </c>
      <c r="D66" s="64">
        <v>2</v>
      </c>
      <c r="E66" s="61">
        <f t="shared" si="0"/>
        <v>2.988425925925926E-2</v>
      </c>
      <c r="F66"/>
      <c r="G66"/>
      <c r="H66"/>
    </row>
    <row r="67" spans="1:8" x14ac:dyDescent="0.2">
      <c r="A67">
        <v>65</v>
      </c>
      <c r="B67" s="13">
        <v>13</v>
      </c>
      <c r="C67" s="64">
        <v>43</v>
      </c>
      <c r="D67" s="64">
        <v>6</v>
      </c>
      <c r="E67" s="61">
        <f t="shared" ref="E67:E130" si="1">TIME(0,C67,D67)</f>
        <v>2.9930555555555557E-2</v>
      </c>
      <c r="F67"/>
      <c r="G67"/>
      <c r="H67"/>
    </row>
    <row r="68" spans="1:8" x14ac:dyDescent="0.2">
      <c r="A68">
        <v>66</v>
      </c>
      <c r="B68" s="13">
        <v>72</v>
      </c>
      <c r="C68" s="64">
        <v>43</v>
      </c>
      <c r="D68" s="64">
        <v>14</v>
      </c>
      <c r="E68" s="61">
        <f t="shared" si="1"/>
        <v>3.0023148148148149E-2</v>
      </c>
      <c r="F68"/>
      <c r="G68"/>
      <c r="H68"/>
    </row>
    <row r="69" spans="1:8" x14ac:dyDescent="0.2">
      <c r="A69">
        <v>67</v>
      </c>
      <c r="B69" s="13">
        <v>58</v>
      </c>
      <c r="C69" s="64">
        <v>43</v>
      </c>
      <c r="D69" s="64">
        <v>38</v>
      </c>
      <c r="E69" s="61">
        <f t="shared" si="1"/>
        <v>3.0300925925925926E-2</v>
      </c>
      <c r="F69"/>
      <c r="G69"/>
      <c r="H69"/>
    </row>
    <row r="70" spans="1:8" x14ac:dyDescent="0.2">
      <c r="A70">
        <v>68</v>
      </c>
      <c r="B70" s="13">
        <v>43</v>
      </c>
      <c r="C70" s="64">
        <v>43</v>
      </c>
      <c r="D70" s="64">
        <v>47</v>
      </c>
      <c r="E70" s="61">
        <f t="shared" si="1"/>
        <v>3.0405092592592591E-2</v>
      </c>
      <c r="F70"/>
      <c r="G70"/>
      <c r="H70"/>
    </row>
    <row r="71" spans="1:8" x14ac:dyDescent="0.2">
      <c r="A71">
        <v>69</v>
      </c>
      <c r="B71" s="13">
        <v>22</v>
      </c>
      <c r="C71" s="64">
        <v>44</v>
      </c>
      <c r="D71" s="64">
        <v>2</v>
      </c>
      <c r="E71" s="61">
        <f t="shared" si="1"/>
        <v>3.0578703703703702E-2</v>
      </c>
      <c r="F71"/>
      <c r="G71"/>
      <c r="H71"/>
    </row>
    <row r="72" spans="1:8" x14ac:dyDescent="0.2">
      <c r="A72">
        <v>70</v>
      </c>
      <c r="B72" s="13">
        <v>74</v>
      </c>
      <c r="C72" s="64">
        <v>44</v>
      </c>
      <c r="D72" s="64">
        <v>42</v>
      </c>
      <c r="E72" s="61">
        <f t="shared" si="1"/>
        <v>3.1041666666666665E-2</v>
      </c>
      <c r="F72"/>
      <c r="G72"/>
      <c r="H72"/>
    </row>
    <row r="73" spans="1:8" x14ac:dyDescent="0.2">
      <c r="A73">
        <v>71</v>
      </c>
      <c r="B73" s="13">
        <v>14</v>
      </c>
      <c r="C73" s="64">
        <v>44</v>
      </c>
      <c r="D73" s="64">
        <v>43</v>
      </c>
      <c r="E73" s="61">
        <f t="shared" si="1"/>
        <v>3.1053240740740742E-2</v>
      </c>
      <c r="F73"/>
      <c r="G73"/>
      <c r="H73"/>
    </row>
    <row r="74" spans="1:8" x14ac:dyDescent="0.2">
      <c r="A74">
        <v>72</v>
      </c>
      <c r="B74" s="13">
        <v>45</v>
      </c>
      <c r="C74" s="64">
        <v>44</v>
      </c>
      <c r="D74" s="64">
        <v>45</v>
      </c>
      <c r="E74" s="61">
        <f t="shared" si="1"/>
        <v>3.107638888888889E-2</v>
      </c>
      <c r="F74"/>
      <c r="G74"/>
      <c r="H74"/>
    </row>
    <row r="75" spans="1:8" x14ac:dyDescent="0.2">
      <c r="A75">
        <v>73</v>
      </c>
      <c r="B75" s="13">
        <v>88</v>
      </c>
      <c r="C75" s="64">
        <v>44</v>
      </c>
      <c r="D75" s="64">
        <v>53</v>
      </c>
      <c r="E75" s="61">
        <f t="shared" si="1"/>
        <v>3.1168981481481482E-2</v>
      </c>
      <c r="F75"/>
      <c r="G75"/>
      <c r="H75"/>
    </row>
    <row r="76" spans="1:8" x14ac:dyDescent="0.2">
      <c r="A76">
        <v>74</v>
      </c>
      <c r="B76" s="13">
        <v>79</v>
      </c>
      <c r="C76" s="64">
        <v>45</v>
      </c>
      <c r="D76" s="64">
        <v>0</v>
      </c>
      <c r="E76" s="61">
        <f t="shared" si="1"/>
        <v>3.125E-2</v>
      </c>
      <c r="F76"/>
      <c r="G76"/>
      <c r="H76"/>
    </row>
    <row r="77" spans="1:8" x14ac:dyDescent="0.2">
      <c r="A77">
        <v>75</v>
      </c>
      <c r="B77" s="13">
        <v>7</v>
      </c>
      <c r="C77" s="64">
        <v>45</v>
      </c>
      <c r="D77" s="64">
        <v>28</v>
      </c>
      <c r="E77" s="61">
        <f t="shared" si="1"/>
        <v>3.1574074074074074E-2</v>
      </c>
      <c r="F77"/>
      <c r="G77"/>
      <c r="H77"/>
    </row>
    <row r="78" spans="1:8" x14ac:dyDescent="0.2">
      <c r="A78">
        <v>76</v>
      </c>
      <c r="B78" s="13">
        <v>61</v>
      </c>
      <c r="C78" s="64">
        <v>45</v>
      </c>
      <c r="D78" s="64">
        <v>38</v>
      </c>
      <c r="E78" s="61">
        <f t="shared" si="1"/>
        <v>3.1689814814814816E-2</v>
      </c>
      <c r="F78"/>
      <c r="G78"/>
      <c r="H78"/>
    </row>
    <row r="79" spans="1:8" x14ac:dyDescent="0.2">
      <c r="A79">
        <v>77</v>
      </c>
      <c r="B79" s="13">
        <v>21</v>
      </c>
      <c r="C79" s="64">
        <v>46</v>
      </c>
      <c r="D79" s="64">
        <v>24</v>
      </c>
      <c r="E79" s="61">
        <f t="shared" si="1"/>
        <v>3.2222222222222222E-2</v>
      </c>
      <c r="F79"/>
      <c r="G79"/>
      <c r="H79"/>
    </row>
    <row r="80" spans="1:8" x14ac:dyDescent="0.2">
      <c r="A80">
        <v>78</v>
      </c>
      <c r="B80" s="13">
        <v>57</v>
      </c>
      <c r="C80" s="64">
        <v>47</v>
      </c>
      <c r="D80" s="64">
        <v>50</v>
      </c>
      <c r="E80" s="61">
        <f t="shared" si="1"/>
        <v>3.3217592592592597E-2</v>
      </c>
      <c r="F80"/>
      <c r="G80"/>
      <c r="H80"/>
    </row>
    <row r="81" spans="1:8" x14ac:dyDescent="0.2">
      <c r="A81">
        <v>79</v>
      </c>
      <c r="B81" s="13">
        <v>12</v>
      </c>
      <c r="C81" s="64">
        <v>48</v>
      </c>
      <c r="D81" s="64">
        <v>37</v>
      </c>
      <c r="E81" s="61">
        <f t="shared" si="1"/>
        <v>3.3761574074074076E-2</v>
      </c>
      <c r="F81"/>
      <c r="G81"/>
      <c r="H81"/>
    </row>
    <row r="82" spans="1:8" x14ac:dyDescent="0.2">
      <c r="A82">
        <v>80</v>
      </c>
      <c r="B82" s="13">
        <v>53</v>
      </c>
      <c r="C82" s="64">
        <v>50</v>
      </c>
      <c r="D82" s="64">
        <v>27</v>
      </c>
      <c r="E82" s="61">
        <f t="shared" si="1"/>
        <v>3.5034722222222224E-2</v>
      </c>
      <c r="F82"/>
      <c r="G82"/>
      <c r="H82"/>
    </row>
    <row r="83" spans="1:8" x14ac:dyDescent="0.2">
      <c r="A83">
        <v>81</v>
      </c>
      <c r="B83" s="13">
        <v>2</v>
      </c>
      <c r="C83" s="64">
        <v>51</v>
      </c>
      <c r="D83" s="64">
        <v>14</v>
      </c>
      <c r="E83" s="61">
        <f t="shared" si="1"/>
        <v>3.5578703703703703E-2</v>
      </c>
      <c r="F83"/>
      <c r="G83"/>
      <c r="H83"/>
    </row>
    <row r="84" spans="1:8" x14ac:dyDescent="0.2">
      <c r="A84">
        <v>82</v>
      </c>
      <c r="B84" s="13">
        <v>1</v>
      </c>
      <c r="C84" s="64">
        <v>51</v>
      </c>
      <c r="D84" s="64">
        <v>25</v>
      </c>
      <c r="E84" s="61">
        <f t="shared" si="1"/>
        <v>3.5706018518518519E-2</v>
      </c>
      <c r="F84"/>
      <c r="G84"/>
      <c r="H84"/>
    </row>
    <row r="85" spans="1:8" x14ac:dyDescent="0.2">
      <c r="A85">
        <v>83</v>
      </c>
      <c r="B85" s="13">
        <v>8</v>
      </c>
      <c r="C85" s="64">
        <v>52</v>
      </c>
      <c r="D85" s="64">
        <v>39</v>
      </c>
      <c r="E85" s="61">
        <f t="shared" si="1"/>
        <v>3.6562499999999998E-2</v>
      </c>
      <c r="F85"/>
      <c r="G85"/>
      <c r="H85"/>
    </row>
    <row r="86" spans="1:8" x14ac:dyDescent="0.2">
      <c r="A86">
        <v>84</v>
      </c>
      <c r="B86" s="13">
        <v>16</v>
      </c>
      <c r="C86" s="64">
        <v>52</v>
      </c>
      <c r="D86" s="64">
        <v>40</v>
      </c>
      <c r="E86" s="61">
        <f t="shared" si="1"/>
        <v>3.6574074074074071E-2</v>
      </c>
      <c r="F86"/>
      <c r="G86"/>
      <c r="H86"/>
    </row>
    <row r="87" spans="1:8" x14ac:dyDescent="0.2">
      <c r="A87">
        <v>85</v>
      </c>
      <c r="B87" s="13">
        <v>26</v>
      </c>
      <c r="C87" s="64">
        <v>53</v>
      </c>
      <c r="D87" s="64">
        <v>2</v>
      </c>
      <c r="E87" s="61">
        <f t="shared" si="1"/>
        <v>3.6828703703703704E-2</v>
      </c>
      <c r="F87"/>
      <c r="G87"/>
      <c r="H87"/>
    </row>
    <row r="88" spans="1:8" x14ac:dyDescent="0.2">
      <c r="A88">
        <v>86</v>
      </c>
      <c r="B88" s="13">
        <v>60</v>
      </c>
      <c r="C88" s="64">
        <v>55</v>
      </c>
      <c r="D88" s="64">
        <v>47</v>
      </c>
      <c r="E88" s="61">
        <f t="shared" si="1"/>
        <v>3.8738425925925926E-2</v>
      </c>
      <c r="F88"/>
      <c r="G88"/>
      <c r="H88"/>
    </row>
    <row r="89" spans="1:8" x14ac:dyDescent="0.2">
      <c r="A89">
        <v>87</v>
      </c>
      <c r="B89" s="13">
        <v>64</v>
      </c>
      <c r="C89" s="64">
        <v>54</v>
      </c>
      <c r="D89" s="64">
        <v>37</v>
      </c>
      <c r="E89" s="61">
        <f t="shared" si="1"/>
        <v>3.7928240740740742E-2</v>
      </c>
      <c r="F89"/>
      <c r="G89"/>
      <c r="H89"/>
    </row>
    <row r="90" spans="1:8" x14ac:dyDescent="0.2">
      <c r="A90">
        <v>88</v>
      </c>
      <c r="B90" s="13">
        <v>24</v>
      </c>
      <c r="C90" s="64">
        <v>55</v>
      </c>
      <c r="D90" s="64">
        <v>16</v>
      </c>
      <c r="E90" s="61">
        <f t="shared" si="1"/>
        <v>3.8379629629629632E-2</v>
      </c>
      <c r="F90"/>
      <c r="G90"/>
      <c r="H90"/>
    </row>
    <row r="91" spans="1:8" x14ac:dyDescent="0.2">
      <c r="A91">
        <v>89</v>
      </c>
      <c r="B91" s="13">
        <v>17</v>
      </c>
      <c r="C91" s="64">
        <v>56</v>
      </c>
      <c r="D91" s="64">
        <v>16</v>
      </c>
      <c r="E91" s="61">
        <f t="shared" si="1"/>
        <v>3.9074074074074074E-2</v>
      </c>
      <c r="F91"/>
      <c r="G91"/>
      <c r="H91"/>
    </row>
    <row r="92" spans="1:8" x14ac:dyDescent="0.2">
      <c r="A92">
        <v>90</v>
      </c>
      <c r="B92" s="13">
        <v>51</v>
      </c>
      <c r="C92" s="64">
        <v>63</v>
      </c>
      <c r="D92" s="64">
        <v>23</v>
      </c>
      <c r="E92" s="61">
        <f t="shared" si="1"/>
        <v>4.4016203703703703E-2</v>
      </c>
      <c r="F92"/>
      <c r="G92"/>
      <c r="H92"/>
    </row>
    <row r="93" spans="1:8" x14ac:dyDescent="0.2">
      <c r="A93">
        <v>91</v>
      </c>
      <c r="B93" s="13">
        <v>69</v>
      </c>
      <c r="C93" s="64">
        <v>69</v>
      </c>
      <c r="D93" s="64">
        <v>31</v>
      </c>
      <c r="E93" s="61">
        <f t="shared" si="1"/>
        <v>4.8275462962962958E-2</v>
      </c>
      <c r="F93"/>
      <c r="G93"/>
      <c r="H93"/>
    </row>
    <row r="94" spans="1:8" x14ac:dyDescent="0.2">
      <c r="A94">
        <v>92</v>
      </c>
      <c r="B94" s="13">
        <v>65</v>
      </c>
      <c r="C94" s="64">
        <v>69</v>
      </c>
      <c r="D94" s="64">
        <v>32</v>
      </c>
      <c r="E94" s="61">
        <f t="shared" si="1"/>
        <v>4.8287037037037038E-2</v>
      </c>
      <c r="F94"/>
      <c r="G94"/>
      <c r="H94"/>
    </row>
    <row r="95" spans="1:8" x14ac:dyDescent="0.2">
      <c r="A95">
        <v>93</v>
      </c>
      <c r="B95" s="13"/>
      <c r="C95" s="64"/>
      <c r="D95" s="64"/>
      <c r="E95" s="61">
        <f t="shared" si="1"/>
        <v>0</v>
      </c>
      <c r="F95"/>
      <c r="G95"/>
      <c r="H95"/>
    </row>
    <row r="96" spans="1:8" x14ac:dyDescent="0.2">
      <c r="A96">
        <v>94</v>
      </c>
      <c r="B96" s="13"/>
      <c r="C96" s="64"/>
      <c r="D96" s="64"/>
      <c r="E96" s="61">
        <f t="shared" si="1"/>
        <v>0</v>
      </c>
      <c r="F96"/>
      <c r="G96"/>
      <c r="H96"/>
    </row>
    <row r="97" spans="1:8" x14ac:dyDescent="0.2">
      <c r="A97">
        <v>95</v>
      </c>
      <c r="B97" s="13"/>
      <c r="C97" s="64"/>
      <c r="D97" s="64"/>
      <c r="E97" s="61">
        <f t="shared" si="1"/>
        <v>0</v>
      </c>
      <c r="F97"/>
      <c r="G97"/>
      <c r="H97"/>
    </row>
    <row r="98" spans="1:8" x14ac:dyDescent="0.2">
      <c r="A98">
        <v>96</v>
      </c>
      <c r="B98" s="13"/>
      <c r="C98" s="64"/>
      <c r="D98" s="64"/>
      <c r="E98" s="61">
        <f t="shared" si="1"/>
        <v>0</v>
      </c>
      <c r="F98"/>
      <c r="G98"/>
      <c r="H98"/>
    </row>
    <row r="99" spans="1:8" x14ac:dyDescent="0.2">
      <c r="A99">
        <v>97</v>
      </c>
      <c r="B99" s="13"/>
      <c r="C99" s="64"/>
      <c r="D99" s="64"/>
      <c r="E99" s="61">
        <f t="shared" si="1"/>
        <v>0</v>
      </c>
      <c r="F99"/>
      <c r="G99"/>
      <c r="H99"/>
    </row>
    <row r="100" spans="1:8" x14ac:dyDescent="0.2">
      <c r="A100">
        <v>98</v>
      </c>
      <c r="B100" s="13"/>
      <c r="C100" s="64"/>
      <c r="D100" s="64"/>
      <c r="E100" s="61">
        <f t="shared" si="1"/>
        <v>0</v>
      </c>
      <c r="F100"/>
      <c r="G100"/>
      <c r="H100"/>
    </row>
    <row r="101" spans="1:8" x14ac:dyDescent="0.2">
      <c r="A101">
        <v>99</v>
      </c>
      <c r="B101" s="13"/>
      <c r="C101" s="64"/>
      <c r="D101" s="64"/>
      <c r="E101" s="61">
        <f t="shared" si="1"/>
        <v>0</v>
      </c>
      <c r="F101"/>
      <c r="G101"/>
      <c r="H101"/>
    </row>
    <row r="102" spans="1:8" x14ac:dyDescent="0.2">
      <c r="A102">
        <v>100</v>
      </c>
      <c r="B102" s="13"/>
      <c r="C102" s="64"/>
      <c r="D102" s="64"/>
      <c r="E102" s="61">
        <f t="shared" si="1"/>
        <v>0</v>
      </c>
      <c r="F102"/>
      <c r="G102"/>
      <c r="H102"/>
    </row>
    <row r="103" spans="1:8" x14ac:dyDescent="0.2">
      <c r="A103">
        <v>101</v>
      </c>
      <c r="B103" s="13"/>
      <c r="C103" s="64"/>
      <c r="D103" s="64"/>
      <c r="E103" s="61">
        <f t="shared" si="1"/>
        <v>0</v>
      </c>
      <c r="F103"/>
      <c r="G103"/>
      <c r="H103"/>
    </row>
    <row r="104" spans="1:8" x14ac:dyDescent="0.2">
      <c r="A104">
        <v>102</v>
      </c>
      <c r="B104" s="13"/>
      <c r="C104" s="64"/>
      <c r="D104" s="64"/>
      <c r="E104" s="61">
        <f t="shared" si="1"/>
        <v>0</v>
      </c>
      <c r="F104"/>
      <c r="G104"/>
      <c r="H104"/>
    </row>
    <row r="105" spans="1:8" x14ac:dyDescent="0.2">
      <c r="A105">
        <v>103</v>
      </c>
      <c r="B105" s="13"/>
      <c r="C105" s="64"/>
      <c r="D105" s="64"/>
      <c r="E105" s="61">
        <f t="shared" si="1"/>
        <v>0</v>
      </c>
      <c r="F105"/>
      <c r="G105"/>
      <c r="H105"/>
    </row>
    <row r="106" spans="1:8" x14ac:dyDescent="0.2">
      <c r="A106">
        <v>104</v>
      </c>
      <c r="B106" s="13"/>
      <c r="C106" s="64"/>
      <c r="D106" s="64"/>
      <c r="E106" s="61">
        <f t="shared" si="1"/>
        <v>0</v>
      </c>
      <c r="F106"/>
      <c r="G106"/>
      <c r="H106"/>
    </row>
    <row r="107" spans="1:8" x14ac:dyDescent="0.2">
      <c r="A107">
        <v>105</v>
      </c>
      <c r="B107" s="13"/>
      <c r="C107" s="64"/>
      <c r="D107" s="64"/>
      <c r="E107" s="61">
        <f t="shared" si="1"/>
        <v>0</v>
      </c>
      <c r="F107"/>
      <c r="G107"/>
      <c r="H107"/>
    </row>
    <row r="108" spans="1:8" x14ac:dyDescent="0.2">
      <c r="A108">
        <v>106</v>
      </c>
      <c r="B108" s="13"/>
      <c r="C108" s="64"/>
      <c r="D108" s="64"/>
      <c r="E108" s="61">
        <f t="shared" si="1"/>
        <v>0</v>
      </c>
      <c r="F108"/>
      <c r="G108"/>
      <c r="H108"/>
    </row>
    <row r="109" spans="1:8" x14ac:dyDescent="0.2">
      <c r="A109">
        <v>107</v>
      </c>
      <c r="B109" s="13"/>
      <c r="C109" s="64"/>
      <c r="D109" s="64"/>
      <c r="E109" s="61">
        <f t="shared" si="1"/>
        <v>0</v>
      </c>
      <c r="F109"/>
      <c r="G109"/>
      <c r="H109"/>
    </row>
    <row r="110" spans="1:8" x14ac:dyDescent="0.2">
      <c r="A110">
        <v>108</v>
      </c>
      <c r="B110" s="13"/>
      <c r="C110" s="64"/>
      <c r="D110" s="64"/>
      <c r="E110" s="61">
        <f t="shared" si="1"/>
        <v>0</v>
      </c>
      <c r="F110"/>
      <c r="G110"/>
      <c r="H110"/>
    </row>
    <row r="111" spans="1:8" x14ac:dyDescent="0.2">
      <c r="A111">
        <v>109</v>
      </c>
      <c r="B111" s="13"/>
      <c r="C111" s="64"/>
      <c r="D111" s="64"/>
      <c r="E111" s="61">
        <f t="shared" si="1"/>
        <v>0</v>
      </c>
      <c r="F111"/>
      <c r="G111"/>
      <c r="H111"/>
    </row>
    <row r="112" spans="1:8" x14ac:dyDescent="0.2">
      <c r="A112">
        <v>110</v>
      </c>
      <c r="B112" s="13"/>
      <c r="C112" s="64"/>
      <c r="D112" s="64"/>
      <c r="E112" s="61">
        <f t="shared" si="1"/>
        <v>0</v>
      </c>
      <c r="F112"/>
      <c r="G112"/>
      <c r="H112"/>
    </row>
    <row r="113" spans="1:8" x14ac:dyDescent="0.2">
      <c r="A113">
        <v>111</v>
      </c>
      <c r="B113" s="13"/>
      <c r="C113" s="64"/>
      <c r="D113" s="64"/>
      <c r="E113" s="61">
        <f t="shared" si="1"/>
        <v>0</v>
      </c>
      <c r="F113"/>
      <c r="G113"/>
      <c r="H113"/>
    </row>
    <row r="114" spans="1:8" x14ac:dyDescent="0.2">
      <c r="A114">
        <v>112</v>
      </c>
      <c r="B114" s="13"/>
      <c r="C114" s="64"/>
      <c r="D114" s="64"/>
      <c r="E114" s="61">
        <f t="shared" si="1"/>
        <v>0</v>
      </c>
      <c r="F114"/>
      <c r="G114"/>
      <c r="H114"/>
    </row>
    <row r="115" spans="1:8" x14ac:dyDescent="0.2">
      <c r="A115">
        <v>113</v>
      </c>
      <c r="B115" s="13"/>
      <c r="C115" s="64"/>
      <c r="D115" s="64"/>
      <c r="E115" s="61">
        <f t="shared" si="1"/>
        <v>0</v>
      </c>
      <c r="F115"/>
      <c r="G115"/>
      <c r="H115"/>
    </row>
    <row r="116" spans="1:8" x14ac:dyDescent="0.2">
      <c r="A116">
        <v>114</v>
      </c>
      <c r="B116" s="13"/>
      <c r="C116" s="64"/>
      <c r="D116" s="64"/>
      <c r="E116" s="61">
        <f t="shared" si="1"/>
        <v>0</v>
      </c>
      <c r="F116"/>
      <c r="G116"/>
      <c r="H116"/>
    </row>
    <row r="117" spans="1:8" x14ac:dyDescent="0.2">
      <c r="A117">
        <v>115</v>
      </c>
      <c r="B117" s="13"/>
      <c r="C117" s="64"/>
      <c r="D117" s="64"/>
      <c r="E117" s="61">
        <f t="shared" si="1"/>
        <v>0</v>
      </c>
      <c r="F117"/>
      <c r="G117"/>
      <c r="H117"/>
    </row>
    <row r="118" spans="1:8" x14ac:dyDescent="0.2">
      <c r="A118">
        <v>116</v>
      </c>
      <c r="B118" s="13"/>
      <c r="C118" s="64"/>
      <c r="D118" s="64"/>
      <c r="E118" s="61">
        <f t="shared" si="1"/>
        <v>0</v>
      </c>
      <c r="F118"/>
      <c r="G118"/>
      <c r="H118"/>
    </row>
    <row r="119" spans="1:8" x14ac:dyDescent="0.2">
      <c r="A119">
        <v>117</v>
      </c>
      <c r="B119" s="13"/>
      <c r="C119" s="64"/>
      <c r="D119" s="64"/>
      <c r="E119" s="61">
        <f t="shared" si="1"/>
        <v>0</v>
      </c>
      <c r="F119"/>
      <c r="G119"/>
      <c r="H119"/>
    </row>
    <row r="120" spans="1:8" x14ac:dyDescent="0.2">
      <c r="A120">
        <v>118</v>
      </c>
      <c r="B120" s="13"/>
      <c r="C120" s="64"/>
      <c r="D120" s="64"/>
      <c r="E120" s="61">
        <f t="shared" si="1"/>
        <v>0</v>
      </c>
      <c r="F120"/>
      <c r="G120"/>
      <c r="H120"/>
    </row>
    <row r="121" spans="1:8" x14ac:dyDescent="0.2">
      <c r="A121">
        <v>119</v>
      </c>
      <c r="B121" s="13"/>
      <c r="C121" s="64"/>
      <c r="D121" s="64"/>
      <c r="E121" s="61">
        <f t="shared" si="1"/>
        <v>0</v>
      </c>
      <c r="F121"/>
      <c r="G121"/>
      <c r="H121"/>
    </row>
    <row r="122" spans="1:8" x14ac:dyDescent="0.2">
      <c r="A122">
        <v>120</v>
      </c>
      <c r="B122" s="13"/>
      <c r="C122" s="64"/>
      <c r="D122" s="64"/>
      <c r="E122" s="61">
        <f t="shared" si="1"/>
        <v>0</v>
      </c>
      <c r="F122"/>
      <c r="G122"/>
      <c r="H122"/>
    </row>
    <row r="123" spans="1:8" x14ac:dyDescent="0.2">
      <c r="A123">
        <v>121</v>
      </c>
      <c r="B123" s="13"/>
      <c r="C123" s="64"/>
      <c r="D123" s="64"/>
      <c r="E123" s="61">
        <f t="shared" si="1"/>
        <v>0</v>
      </c>
      <c r="F123"/>
      <c r="G123"/>
      <c r="H123"/>
    </row>
    <row r="124" spans="1:8" x14ac:dyDescent="0.2">
      <c r="A124">
        <v>122</v>
      </c>
      <c r="B124" s="13"/>
      <c r="C124" s="64"/>
      <c r="D124" s="64"/>
      <c r="E124" s="61">
        <f t="shared" si="1"/>
        <v>0</v>
      </c>
      <c r="F124"/>
      <c r="G124"/>
      <c r="H124"/>
    </row>
    <row r="125" spans="1:8" x14ac:dyDescent="0.2">
      <c r="A125">
        <v>123</v>
      </c>
      <c r="B125" s="13"/>
      <c r="C125" s="64"/>
      <c r="D125" s="64"/>
      <c r="E125" s="61">
        <f t="shared" si="1"/>
        <v>0</v>
      </c>
      <c r="F125"/>
      <c r="G125"/>
      <c r="H125"/>
    </row>
    <row r="126" spans="1:8" x14ac:dyDescent="0.2">
      <c r="A126">
        <v>124</v>
      </c>
      <c r="B126" s="13"/>
      <c r="C126" s="64"/>
      <c r="D126" s="64"/>
      <c r="E126" s="61">
        <f t="shared" si="1"/>
        <v>0</v>
      </c>
      <c r="F126"/>
      <c r="G126"/>
      <c r="H126"/>
    </row>
    <row r="127" spans="1:8" x14ac:dyDescent="0.2">
      <c r="A127">
        <v>125</v>
      </c>
      <c r="B127" s="13"/>
      <c r="C127" s="64"/>
      <c r="D127" s="64"/>
      <c r="E127" s="61">
        <f t="shared" si="1"/>
        <v>0</v>
      </c>
      <c r="F127"/>
      <c r="G127"/>
      <c r="H127"/>
    </row>
    <row r="128" spans="1:8" x14ac:dyDescent="0.2">
      <c r="A128">
        <v>126</v>
      </c>
      <c r="B128" s="13"/>
      <c r="C128" s="64"/>
      <c r="D128" s="64"/>
      <c r="E128" s="61">
        <f t="shared" si="1"/>
        <v>0</v>
      </c>
      <c r="F128"/>
      <c r="G128"/>
      <c r="H128"/>
    </row>
    <row r="129" spans="1:8" x14ac:dyDescent="0.2">
      <c r="A129">
        <v>127</v>
      </c>
      <c r="B129" s="13"/>
      <c r="C129" s="64"/>
      <c r="D129" s="64"/>
      <c r="E129" s="61">
        <f t="shared" si="1"/>
        <v>0</v>
      </c>
      <c r="F129"/>
      <c r="G129"/>
      <c r="H129"/>
    </row>
    <row r="130" spans="1:8" x14ac:dyDescent="0.2">
      <c r="A130">
        <v>128</v>
      </c>
      <c r="B130" s="13"/>
      <c r="C130" s="64"/>
      <c r="D130" s="64"/>
      <c r="E130" s="61">
        <f t="shared" si="1"/>
        <v>0</v>
      </c>
      <c r="F130"/>
      <c r="G130"/>
      <c r="H130"/>
    </row>
    <row r="131" spans="1:8" x14ac:dyDescent="0.2">
      <c r="A131">
        <v>129</v>
      </c>
      <c r="B131" s="13"/>
      <c r="C131" s="64"/>
      <c r="D131" s="64"/>
      <c r="E131" s="61">
        <f t="shared" ref="E131:E152" si="2">TIME(0,C131,D131)</f>
        <v>0</v>
      </c>
      <c r="F131"/>
      <c r="G131"/>
      <c r="H131"/>
    </row>
    <row r="132" spans="1:8" x14ac:dyDescent="0.2">
      <c r="A132">
        <v>130</v>
      </c>
      <c r="B132" s="13"/>
      <c r="C132" s="64"/>
      <c r="D132" s="64"/>
      <c r="E132" s="61">
        <f t="shared" si="2"/>
        <v>0</v>
      </c>
      <c r="F132"/>
      <c r="G132"/>
      <c r="H132"/>
    </row>
    <row r="133" spans="1:8" x14ac:dyDescent="0.2">
      <c r="A133">
        <v>131</v>
      </c>
      <c r="B133" s="13"/>
      <c r="C133" s="64"/>
      <c r="D133" s="64"/>
      <c r="E133" s="61">
        <f t="shared" si="2"/>
        <v>0</v>
      </c>
      <c r="F133"/>
      <c r="G133"/>
      <c r="H133"/>
    </row>
    <row r="134" spans="1:8" x14ac:dyDescent="0.2">
      <c r="A134">
        <v>132</v>
      </c>
      <c r="B134" s="13"/>
      <c r="C134" s="64"/>
      <c r="D134" s="64"/>
      <c r="E134" s="61">
        <f t="shared" si="2"/>
        <v>0</v>
      </c>
      <c r="F134"/>
      <c r="G134"/>
      <c r="H134"/>
    </row>
    <row r="135" spans="1:8" x14ac:dyDescent="0.2">
      <c r="A135">
        <v>133</v>
      </c>
      <c r="B135" s="13"/>
      <c r="C135" s="64"/>
      <c r="D135" s="64"/>
      <c r="E135" s="61">
        <f t="shared" si="2"/>
        <v>0</v>
      </c>
      <c r="F135"/>
      <c r="G135"/>
      <c r="H135"/>
    </row>
    <row r="136" spans="1:8" x14ac:dyDescent="0.2">
      <c r="A136">
        <v>134</v>
      </c>
      <c r="B136" s="13"/>
      <c r="C136" s="64"/>
      <c r="D136" s="64"/>
      <c r="E136" s="61">
        <f t="shared" si="2"/>
        <v>0</v>
      </c>
      <c r="F136"/>
      <c r="G136"/>
      <c r="H136"/>
    </row>
    <row r="137" spans="1:8" x14ac:dyDescent="0.2">
      <c r="A137">
        <v>135</v>
      </c>
      <c r="B137" s="13"/>
      <c r="C137" s="64"/>
      <c r="D137" s="64"/>
      <c r="E137" s="61">
        <f t="shared" si="2"/>
        <v>0</v>
      </c>
      <c r="F137"/>
      <c r="G137"/>
      <c r="H137"/>
    </row>
    <row r="138" spans="1:8" x14ac:dyDescent="0.2">
      <c r="A138">
        <v>136</v>
      </c>
      <c r="B138" s="13"/>
      <c r="C138" s="64"/>
      <c r="D138" s="64"/>
      <c r="E138" s="61">
        <f t="shared" si="2"/>
        <v>0</v>
      </c>
      <c r="F138"/>
      <c r="G138"/>
      <c r="H138"/>
    </row>
    <row r="139" spans="1:8" x14ac:dyDescent="0.2">
      <c r="A139">
        <v>137</v>
      </c>
      <c r="B139" s="13"/>
      <c r="C139" s="64"/>
      <c r="D139" s="64"/>
      <c r="E139" s="61">
        <f t="shared" si="2"/>
        <v>0</v>
      </c>
      <c r="F139"/>
      <c r="G139"/>
      <c r="H139"/>
    </row>
    <row r="140" spans="1:8" x14ac:dyDescent="0.2">
      <c r="A140">
        <v>138</v>
      </c>
      <c r="B140" s="13"/>
      <c r="C140" s="64"/>
      <c r="D140" s="64"/>
      <c r="E140" s="61">
        <f t="shared" si="2"/>
        <v>0</v>
      </c>
      <c r="F140"/>
      <c r="G140"/>
      <c r="H140"/>
    </row>
    <row r="141" spans="1:8" x14ac:dyDescent="0.2">
      <c r="A141">
        <v>139</v>
      </c>
      <c r="B141" s="13"/>
      <c r="C141" s="64"/>
      <c r="D141" s="64"/>
      <c r="E141" s="61">
        <f t="shared" si="2"/>
        <v>0</v>
      </c>
      <c r="F141"/>
      <c r="G141"/>
      <c r="H141"/>
    </row>
    <row r="142" spans="1:8" x14ac:dyDescent="0.2">
      <c r="A142">
        <v>140</v>
      </c>
      <c r="B142" s="13"/>
      <c r="C142" s="64"/>
      <c r="D142" s="64"/>
      <c r="E142" s="61">
        <f t="shared" si="2"/>
        <v>0</v>
      </c>
      <c r="F142"/>
      <c r="G142"/>
      <c r="H142"/>
    </row>
    <row r="143" spans="1:8" x14ac:dyDescent="0.2">
      <c r="A143">
        <v>141</v>
      </c>
      <c r="B143" s="13"/>
      <c r="C143" s="64"/>
      <c r="D143" s="64"/>
      <c r="E143" s="61">
        <f t="shared" si="2"/>
        <v>0</v>
      </c>
      <c r="F143"/>
      <c r="G143"/>
      <c r="H143"/>
    </row>
    <row r="144" spans="1:8" x14ac:dyDescent="0.2">
      <c r="A144">
        <v>142</v>
      </c>
      <c r="B144" s="13"/>
      <c r="C144" s="64"/>
      <c r="D144" s="64"/>
      <c r="E144" s="61">
        <f t="shared" si="2"/>
        <v>0</v>
      </c>
      <c r="F144"/>
      <c r="G144"/>
      <c r="H144"/>
    </row>
    <row r="145" spans="1:8" x14ac:dyDescent="0.2">
      <c r="A145">
        <v>143</v>
      </c>
      <c r="B145" s="13"/>
      <c r="C145" s="64"/>
      <c r="D145" s="64"/>
      <c r="E145" s="61">
        <f t="shared" si="2"/>
        <v>0</v>
      </c>
      <c r="F145"/>
      <c r="G145"/>
      <c r="H145"/>
    </row>
    <row r="146" spans="1:8" x14ac:dyDescent="0.2">
      <c r="A146">
        <v>144</v>
      </c>
      <c r="B146" s="13"/>
      <c r="C146" s="64"/>
      <c r="D146" s="64"/>
      <c r="E146" s="61">
        <f t="shared" si="2"/>
        <v>0</v>
      </c>
      <c r="F146"/>
      <c r="G146"/>
      <c r="H146"/>
    </row>
    <row r="147" spans="1:8" x14ac:dyDescent="0.2">
      <c r="A147">
        <v>145</v>
      </c>
      <c r="B147" s="13"/>
      <c r="C147" s="64"/>
      <c r="D147" s="64"/>
      <c r="E147" s="61">
        <f t="shared" si="2"/>
        <v>0</v>
      </c>
      <c r="F147"/>
      <c r="G147"/>
      <c r="H147"/>
    </row>
    <row r="148" spans="1:8" x14ac:dyDescent="0.2">
      <c r="A148">
        <v>146</v>
      </c>
      <c r="B148" s="13"/>
      <c r="C148" s="64"/>
      <c r="D148" s="64"/>
      <c r="E148" s="61">
        <f t="shared" si="2"/>
        <v>0</v>
      </c>
      <c r="F148"/>
      <c r="G148"/>
      <c r="H148"/>
    </row>
    <row r="149" spans="1:8" x14ac:dyDescent="0.2">
      <c r="A149">
        <v>147</v>
      </c>
      <c r="B149" s="13"/>
      <c r="C149" s="64"/>
      <c r="D149" s="64"/>
      <c r="E149" s="61">
        <f t="shared" si="2"/>
        <v>0</v>
      </c>
      <c r="F149"/>
      <c r="G149"/>
      <c r="H149"/>
    </row>
    <row r="150" spans="1:8" x14ac:dyDescent="0.2">
      <c r="A150">
        <v>148</v>
      </c>
      <c r="B150" s="13"/>
      <c r="C150" s="64"/>
      <c r="D150" s="64"/>
      <c r="E150" s="61">
        <f t="shared" si="2"/>
        <v>0</v>
      </c>
      <c r="F150"/>
      <c r="G150"/>
      <c r="H150"/>
    </row>
    <row r="151" spans="1:8" x14ac:dyDescent="0.2">
      <c r="A151">
        <v>149</v>
      </c>
      <c r="B151" s="13"/>
      <c r="C151" s="64"/>
      <c r="D151" s="64"/>
      <c r="E151" s="61">
        <f t="shared" si="2"/>
        <v>0</v>
      </c>
      <c r="F151"/>
      <c r="G151"/>
      <c r="H151"/>
    </row>
    <row r="152" spans="1:8" x14ac:dyDescent="0.2">
      <c r="A152">
        <v>150</v>
      </c>
      <c r="B152" s="13"/>
      <c r="C152" s="64"/>
      <c r="D152" s="64"/>
      <c r="E152" s="61">
        <f t="shared" si="2"/>
        <v>0</v>
      </c>
      <c r="F152"/>
      <c r="G152"/>
      <c r="H152"/>
    </row>
  </sheetData>
  <pageMargins left="0.78740157499999996" right="0.78740157499999996" top="0.984251969" bottom="0.984251969" header="0.4921259845" footer="0.4921259845"/>
  <pageSetup paperSize="9" scale="82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206"/>
  <sheetViews>
    <sheetView showGridLines="0" tabSelected="1" workbookViewId="0">
      <pane ySplit="5" topLeftCell="A16" activePane="bottomLeft" state="frozen"/>
      <selection pane="bottomLeft" activeCell="B13" sqref="B13:I97"/>
    </sheetView>
  </sheetViews>
  <sheetFormatPr defaultRowHeight="12.75" x14ac:dyDescent="0.2"/>
  <cols>
    <col min="1" max="1" width="2.5703125" customWidth="1"/>
    <col min="2" max="2" width="12.7109375" style="50" bestFit="1" customWidth="1"/>
    <col min="3" max="4" width="12.42578125" style="50" customWidth="1"/>
    <col min="5" max="5" width="11.140625" style="51" customWidth="1"/>
    <col min="6" max="6" width="12.42578125" style="50" customWidth="1"/>
    <col min="7" max="7" width="20.5703125" style="52" bestFit="1" customWidth="1"/>
    <col min="8" max="8" width="12.42578125" style="31" customWidth="1"/>
    <col min="9" max="9" width="8.85546875" style="31" bestFit="1" customWidth="1"/>
    <col min="10" max="10" width="8.5703125" customWidth="1"/>
    <col min="11" max="11" width="21.140625" customWidth="1"/>
  </cols>
  <sheetData>
    <row r="1" spans="2:12" ht="2.25" customHeight="1" x14ac:dyDescent="0.2"/>
    <row r="2" spans="2:12" s="56" customFormat="1" ht="53.25" customHeight="1" thickBot="1" x14ac:dyDescent="0.4">
      <c r="B2" s="95" t="s">
        <v>2</v>
      </c>
      <c r="C2" s="95"/>
      <c r="D2" s="95"/>
      <c r="E2" s="95"/>
      <c r="F2" s="95"/>
      <c r="G2" s="95"/>
      <c r="H2" s="54">
        <f>'Databáze_běžců+Startovka'!H2</f>
        <v>2018</v>
      </c>
      <c r="I2" s="55"/>
      <c r="J2" s="55"/>
      <c r="K2" s="55"/>
      <c r="L2" s="55"/>
    </row>
    <row r="3" spans="2:12" s="57" customFormat="1" ht="18.75" thickBot="1" x14ac:dyDescent="0.3">
      <c r="B3" s="94"/>
      <c r="C3" s="94"/>
      <c r="D3" s="96">
        <f>'Databáze_běžců+Startovka'!D3</f>
        <v>43348</v>
      </c>
      <c r="E3" s="96"/>
      <c r="G3" s="97" t="s">
        <v>371</v>
      </c>
      <c r="H3" s="98"/>
      <c r="I3" s="99"/>
    </row>
    <row r="4" spans="2:12" ht="13.5" thickBot="1" x14ac:dyDescent="0.25"/>
    <row r="5" spans="2:12" s="60" customFormat="1" x14ac:dyDescent="0.2">
      <c r="B5" s="77" t="s">
        <v>30</v>
      </c>
      <c r="C5" s="78" t="s">
        <v>96</v>
      </c>
      <c r="D5" s="79" t="s">
        <v>95</v>
      </c>
      <c r="E5" s="80" t="s">
        <v>32</v>
      </c>
      <c r="F5" s="81" t="s">
        <v>3</v>
      </c>
      <c r="G5" s="81" t="s">
        <v>0</v>
      </c>
      <c r="H5" s="81" t="s">
        <v>31</v>
      </c>
      <c r="I5" s="82" t="s">
        <v>1</v>
      </c>
      <c r="J5" s="58"/>
      <c r="K5" s="59"/>
    </row>
    <row r="6" spans="2:12" x14ac:dyDescent="0.2">
      <c r="B6" s="36">
        <f>Časy!B8</f>
        <v>34</v>
      </c>
      <c r="C6" s="83" t="str">
        <f>VLOOKUP($B6,'Databáze_běžců+Startovka'!$B$6:$H$1026,2,FALSE)</f>
        <v>Pavel</v>
      </c>
      <c r="D6" s="83" t="str">
        <f>VLOOKUP($B6,'Databáze_běžců+Startovka'!$B$6:$H$1026,3,FALSE)</f>
        <v>Dvořák</v>
      </c>
      <c r="E6" s="36" t="str">
        <f>VLOOKUP($B6,'Databáze_běžců+Startovka'!$B$6:$H$1026,4,FALSE)</f>
        <v>M</v>
      </c>
      <c r="F6" s="36">
        <f>VLOOKUP($B6,'Databáze_běžců+Startovka'!$B$6:$H$1026,5,FALSE)</f>
        <v>1982</v>
      </c>
      <c r="G6" s="36" t="str">
        <f>VLOOKUP($B6,'Databáze_běžců+Startovka'!$B$6:$H$1026,6,FALSE)</f>
        <v>Biatlon Prostějov</v>
      </c>
      <c r="H6" s="36" t="str">
        <f>VLOOKUP($B6,'Databáze_běžců+Startovka'!$B$6:$H$1026,7,FALSE)</f>
        <v>muži A</v>
      </c>
      <c r="I6" s="37">
        <f>VLOOKUP($B6,Časy!$B$3:$E$957,4,FALSE)</f>
        <v>2.0277777777777777E-2</v>
      </c>
    </row>
    <row r="7" spans="2:12" x14ac:dyDescent="0.2">
      <c r="B7" s="36">
        <f>Časy!B10</f>
        <v>41</v>
      </c>
      <c r="C7" s="83" t="str">
        <f>VLOOKUP($B7,'Databáze_běžců+Startovka'!$B$6:$H$1026,2,FALSE)</f>
        <v>Jan</v>
      </c>
      <c r="D7" s="83" t="str">
        <f>VLOOKUP($B7,'Databáze_běžců+Startovka'!$B$6:$H$1026,3,FALSE)</f>
        <v>Lachnit</v>
      </c>
      <c r="E7" s="36" t="str">
        <f>VLOOKUP($B7,'Databáze_běžců+Startovka'!$B$6:$H$1026,4,FALSE)</f>
        <v>M</v>
      </c>
      <c r="F7" s="36">
        <f>VLOOKUP($B7,'Databáze_běžců+Startovka'!$B$6:$H$1026,5,FALSE)</f>
        <v>1980</v>
      </c>
      <c r="G7" s="36" t="str">
        <f>VLOOKUP($B7,'Databáze_běžců+Startovka'!$B$6:$H$1026,6,FALSE)</f>
        <v>TJ Liga 100 Olomouc</v>
      </c>
      <c r="H7" s="36" t="str">
        <f>VLOOKUP($B7,'Databáze_běžců+Startovka'!$B$6:$H$1026,7,FALSE)</f>
        <v>muži A</v>
      </c>
      <c r="I7" s="37">
        <f>VLOOKUP($B7,Časy!$B$3:$E$957,4,FALSE)</f>
        <v>2.1076388888888891E-2</v>
      </c>
    </row>
    <row r="8" spans="2:12" x14ac:dyDescent="0.2">
      <c r="B8" s="36">
        <f>Časy!B12</f>
        <v>52</v>
      </c>
      <c r="C8" s="83" t="str">
        <f>VLOOKUP($B8,'Databáze_běžců+Startovka'!$B$6:$H$1026,2,FALSE)</f>
        <v>Stanislav</v>
      </c>
      <c r="D8" s="83" t="str">
        <f>VLOOKUP($B8,'Databáze_běžců+Startovka'!$B$6:$H$1026,3,FALSE)</f>
        <v>Krajča</v>
      </c>
      <c r="E8" s="36" t="str">
        <f>VLOOKUP($B8,'Databáze_běžců+Startovka'!$B$6:$H$1026,4,FALSE)</f>
        <v>M</v>
      </c>
      <c r="F8" s="36">
        <f>VLOOKUP($B8,'Databáze_běžců+Startovka'!$B$6:$H$1026,5,FALSE)</f>
        <v>1983</v>
      </c>
      <c r="G8" s="36" t="str">
        <f>VLOOKUP($B8,'Databáze_běžců+Startovka'!$B$6:$H$1026,6,FALSE)</f>
        <v>TJ Liga 100 Olomouc</v>
      </c>
      <c r="H8" s="36" t="str">
        <f>VLOOKUP($B8,'Databáze_běžců+Startovka'!$B$6:$H$1026,7,FALSE)</f>
        <v>muži A</v>
      </c>
      <c r="I8" s="37">
        <f>VLOOKUP($B8,Časy!$B$3:$E$957,4,FALSE)</f>
        <v>2.1145833333333332E-2</v>
      </c>
    </row>
    <row r="9" spans="2:12" x14ac:dyDescent="0.2">
      <c r="B9" s="36">
        <f>Časy!B13</f>
        <v>23</v>
      </c>
      <c r="C9" s="83" t="str">
        <f>VLOOKUP($B9,'Databáze_běžců+Startovka'!$B$6:$H$1026,2,FALSE)</f>
        <v>Ondřej</v>
      </c>
      <c r="D9" s="83" t="str">
        <f>VLOOKUP($B9,'Databáze_běžců+Startovka'!$B$6:$H$1026,3,FALSE)</f>
        <v>Doležel</v>
      </c>
      <c r="E9" s="36" t="str">
        <f>VLOOKUP($B9,'Databáze_běžců+Startovka'!$B$6:$H$1026,4,FALSE)</f>
        <v>M</v>
      </c>
      <c r="F9" s="36">
        <f>VLOOKUP($B9,'Databáze_běžců+Startovka'!$B$6:$H$1026,5,FALSE)</f>
        <v>1992</v>
      </c>
      <c r="G9" s="36" t="str">
        <f>VLOOKUP($B9,'Databáze_běžců+Startovka'!$B$6:$H$1026,6,FALSE)</f>
        <v>SKI-OB Šternberk</v>
      </c>
      <c r="H9" s="36" t="str">
        <f>VLOOKUP($B9,'Databáze_běžců+Startovka'!$B$6:$H$1026,7,FALSE)</f>
        <v>muži A</v>
      </c>
      <c r="I9" s="37">
        <f>VLOOKUP($B9,Časy!$B$3:$E$957,4,FALSE)</f>
        <v>2.1250000000000002E-2</v>
      </c>
    </row>
    <row r="10" spans="2:12" x14ac:dyDescent="0.2">
      <c r="B10" s="36">
        <f>Časy!B15</f>
        <v>70</v>
      </c>
      <c r="C10" s="83" t="str">
        <f>VLOOKUP($B10,'Databáze_běžců+Startovka'!$B$6:$H$1026,2,FALSE)</f>
        <v>Radek</v>
      </c>
      <c r="D10" s="83" t="str">
        <f>VLOOKUP($B10,'Databáze_běžců+Startovka'!$B$6:$H$1026,3,FALSE)</f>
        <v>Polák</v>
      </c>
      <c r="E10" s="36" t="str">
        <f>VLOOKUP($B10,'Databáze_běžců+Startovka'!$B$6:$H$1026,4,FALSE)</f>
        <v>M</v>
      </c>
      <c r="F10" s="36">
        <f>VLOOKUP($B10,'Databáze_běžců+Startovka'!$B$6:$H$1026,5,FALSE)</f>
        <v>1979</v>
      </c>
      <c r="G10" s="36" t="str">
        <f>VLOOKUP($B10,'Databáze_běžců+Startovka'!$B$6:$H$1026,6,FALSE)</f>
        <v>TJ Tršice</v>
      </c>
      <c r="H10" s="36" t="str">
        <f>VLOOKUP($B10,'Databáze_běžců+Startovka'!$B$6:$H$1026,7,FALSE)</f>
        <v>muži A</v>
      </c>
      <c r="I10" s="37">
        <f>VLOOKUP($B10,Časy!$B$3:$E$957,4,FALSE)</f>
        <v>2.1597222222222223E-2</v>
      </c>
    </row>
    <row r="11" spans="2:12" x14ac:dyDescent="0.2">
      <c r="B11" s="36">
        <f>Časy!B16</f>
        <v>5</v>
      </c>
      <c r="C11" s="83" t="str">
        <f>VLOOKUP($B11,'Databáze_běžců+Startovka'!$B$6:$H$1026,2,FALSE)</f>
        <v>Martin</v>
      </c>
      <c r="D11" s="83" t="str">
        <f>VLOOKUP($B11,'Databáze_běžců+Startovka'!$B$6:$H$1026,3,FALSE)</f>
        <v>Gogela</v>
      </c>
      <c r="E11" s="36" t="str">
        <f>VLOOKUP($B11,'Databáze_běžců+Startovka'!$B$6:$H$1026,4,FALSE)</f>
        <v>M</v>
      </c>
      <c r="F11" s="36">
        <f>VLOOKUP($B11,'Databáze_běžců+Startovka'!$B$6:$H$1026,5,FALSE)</f>
        <v>2001</v>
      </c>
      <c r="G11" s="36" t="str">
        <f>VLOOKUP($B11,'Databáze_běžců+Startovka'!$B$6:$H$1026,6,FALSE)</f>
        <v>AK Olomouc</v>
      </c>
      <c r="H11" s="36" t="str">
        <f>VLOOKUP($B11,'Databáze_běžců+Startovka'!$B$6:$H$1026,7,FALSE)</f>
        <v>muži A</v>
      </c>
      <c r="I11" s="37">
        <f>VLOOKUP($B11,Časy!$B$3:$E$957,4,FALSE)</f>
        <v>2.1886574074074072E-2</v>
      </c>
    </row>
    <row r="12" spans="2:12" x14ac:dyDescent="0.2">
      <c r="B12" s="36">
        <f>Časy!B17</f>
        <v>33</v>
      </c>
      <c r="C12" s="83" t="str">
        <f>VLOOKUP($B12,'Databáze_běžců+Startovka'!$B$6:$H$1026,2,FALSE)</f>
        <v>Jiří</v>
      </c>
      <c r="D12" s="83" t="str">
        <f>VLOOKUP($B12,'Databáze_běžců+Startovka'!$B$6:$H$1026,3,FALSE)</f>
        <v>Otrusina</v>
      </c>
      <c r="E12" s="36" t="str">
        <f>VLOOKUP($B12,'Databáze_běžců+Startovka'!$B$6:$H$1026,4,FALSE)</f>
        <v>M</v>
      </c>
      <c r="F12" s="36">
        <f>VLOOKUP($B12,'Databáze_běžců+Startovka'!$B$6:$H$1026,5,FALSE)</f>
        <v>1982</v>
      </c>
      <c r="G12" s="36" t="str">
        <f>VLOOKUP($B12,'Databáze_běžců+Startovka'!$B$6:$H$1026,6,FALSE)</f>
        <v>TJ Liga 100 Olomouc</v>
      </c>
      <c r="H12" s="36" t="str">
        <f>VLOOKUP($B12,'Databáze_běžců+Startovka'!$B$6:$H$1026,7,FALSE)</f>
        <v>muži A</v>
      </c>
      <c r="I12" s="37">
        <f>VLOOKUP($B12,Časy!$B$3:$E$957,4,FALSE)</f>
        <v>2.2361111111111113E-2</v>
      </c>
    </row>
    <row r="13" spans="2:12" x14ac:dyDescent="0.2">
      <c r="B13" s="36">
        <f>Časy!B18</f>
        <v>39</v>
      </c>
      <c r="C13" s="83" t="str">
        <f>VLOOKUP($B13,'Databáze_běžců+Startovka'!$B$6:$H$1026,2,FALSE)</f>
        <v>Martin</v>
      </c>
      <c r="D13" s="83" t="str">
        <f>VLOOKUP($B13,'Databáze_běžců+Startovka'!$B$6:$H$1026,3,FALSE)</f>
        <v>Cekl</v>
      </c>
      <c r="E13" s="36" t="str">
        <f>VLOOKUP($B13,'Databáze_běžců+Startovka'!$B$6:$H$1026,4,FALSE)</f>
        <v>M</v>
      </c>
      <c r="F13" s="36">
        <f>VLOOKUP($B13,'Databáze_běžců+Startovka'!$B$6:$H$1026,5,FALSE)</f>
        <v>1988</v>
      </c>
      <c r="G13" s="36" t="str">
        <f>VLOOKUP($B13,'Databáze_běžců+Startovka'!$B$6:$H$1026,6,FALSE)</f>
        <v>Trisk Olomouc</v>
      </c>
      <c r="H13" s="36" t="str">
        <f>VLOOKUP($B13,'Databáze_běžců+Startovka'!$B$6:$H$1026,7,FALSE)</f>
        <v>muži A</v>
      </c>
      <c r="I13" s="37">
        <f>VLOOKUP($B13,Časy!$B$3:$E$957,4,FALSE)</f>
        <v>2.255787037037037E-2</v>
      </c>
    </row>
    <row r="14" spans="2:12" x14ac:dyDescent="0.2">
      <c r="B14" s="36">
        <f>Časy!B21</f>
        <v>46</v>
      </c>
      <c r="C14" s="83" t="str">
        <f>VLOOKUP($B14,'Databáze_běžců+Startovka'!$B$6:$H$1026,2,FALSE)</f>
        <v>Jaroslav</v>
      </c>
      <c r="D14" s="83" t="str">
        <f>VLOOKUP($B14,'Databáze_běžců+Startovka'!$B$6:$H$1026,3,FALSE)</f>
        <v>Blažek</v>
      </c>
      <c r="E14" s="36" t="str">
        <f>VLOOKUP($B14,'Databáze_běžců+Startovka'!$B$6:$H$1026,4,FALSE)</f>
        <v>M</v>
      </c>
      <c r="F14" s="36">
        <f>VLOOKUP($B14,'Databáze_běžců+Startovka'!$B$6:$H$1026,5,FALSE)</f>
        <v>1988</v>
      </c>
      <c r="G14" s="36" t="str">
        <f>VLOOKUP($B14,'Databáze_běžců+Startovka'!$B$6:$H$1026,6,FALSE)</f>
        <v>Fortex Moravský Beroun</v>
      </c>
      <c r="H14" s="36" t="str">
        <f>VLOOKUP($B14,'Databáze_běžců+Startovka'!$B$6:$H$1026,7,FALSE)</f>
        <v>muži A</v>
      </c>
      <c r="I14" s="37">
        <f>VLOOKUP($B14,Časy!$B$3:$E$957,4,FALSE)</f>
        <v>2.3344907407407408E-2</v>
      </c>
    </row>
    <row r="15" spans="2:12" x14ac:dyDescent="0.2">
      <c r="B15" s="36">
        <f>Časy!B26</f>
        <v>87</v>
      </c>
      <c r="C15" s="83" t="str">
        <f>VLOOKUP($B15,'Databáze_běžců+Startovka'!$B$6:$H$1026,2,FALSE)</f>
        <v>Tomáš</v>
      </c>
      <c r="D15" s="83" t="str">
        <f>VLOOKUP($B15,'Databáze_běžců+Startovka'!$B$6:$H$1026,3,FALSE)</f>
        <v>Langer</v>
      </c>
      <c r="E15" s="36" t="str">
        <f>VLOOKUP($B15,'Databáze_běžců+Startovka'!$B$6:$H$1026,4,FALSE)</f>
        <v>M</v>
      </c>
      <c r="F15" s="36">
        <f>VLOOKUP($B15,'Databáze_běžců+Startovka'!$B$6:$H$1026,5,FALSE)</f>
        <v>1989</v>
      </c>
      <c r="G15" s="36" t="str">
        <f>VLOOKUP($B15,'Databáze_běžců+Startovka'!$B$6:$H$1026,6,FALSE)</f>
        <v>Bys3caman</v>
      </c>
      <c r="H15" s="36" t="str">
        <f>VLOOKUP($B15,'Databáze_běžců+Startovka'!$B$6:$H$1026,7,FALSE)</f>
        <v>muži A</v>
      </c>
      <c r="I15" s="37">
        <f>VLOOKUP($B15,Časy!$B$3:$E$957,4,FALSE)</f>
        <v>2.4085648148148148E-2</v>
      </c>
    </row>
    <row r="16" spans="2:12" x14ac:dyDescent="0.2">
      <c r="B16" s="36">
        <f>Časy!B29</f>
        <v>85</v>
      </c>
      <c r="C16" s="83" t="str">
        <f>VLOOKUP($B16,'Databáze_běžců+Startovka'!$B$6:$H$1026,2,FALSE)</f>
        <v>Tomáš</v>
      </c>
      <c r="D16" s="83" t="str">
        <f>VLOOKUP($B16,'Databáze_běžců+Startovka'!$B$6:$H$1026,3,FALSE)</f>
        <v>Rašner</v>
      </c>
      <c r="E16" s="36" t="str">
        <f>VLOOKUP($B16,'Databáze_běžců+Startovka'!$B$6:$H$1026,4,FALSE)</f>
        <v>M</v>
      </c>
      <c r="F16" s="36">
        <f>VLOOKUP($B16,'Databáze_běžců+Startovka'!$B$6:$H$1026,5,FALSE)</f>
        <v>1979</v>
      </c>
      <c r="G16" s="36" t="str">
        <f>VLOOKUP($B16,'Databáze_běžců+Startovka'!$B$6:$H$1026,6,FALSE)</f>
        <v>Olomouc</v>
      </c>
      <c r="H16" s="36" t="str">
        <f>VLOOKUP($B16,'Databáze_běžců+Startovka'!$B$6:$H$1026,7,FALSE)</f>
        <v>muži A</v>
      </c>
      <c r="I16" s="37">
        <f>VLOOKUP($B16,Časy!$B$3:$E$957,4,FALSE)</f>
        <v>2.4525462962962968E-2</v>
      </c>
    </row>
    <row r="17" spans="2:9" x14ac:dyDescent="0.2">
      <c r="B17" s="36">
        <f>Časy!B31</f>
        <v>20</v>
      </c>
      <c r="C17" s="83" t="str">
        <f>VLOOKUP($B17,'Databáze_běžců+Startovka'!$B$6:$H$1026,2,FALSE)</f>
        <v>Tomáš</v>
      </c>
      <c r="D17" s="83" t="str">
        <f>VLOOKUP($B17,'Databáze_běžců+Startovka'!$B$6:$H$1026,3,FALSE)</f>
        <v>Krejčí</v>
      </c>
      <c r="E17" s="36" t="str">
        <f>VLOOKUP($B17,'Databáze_běžců+Startovka'!$B$6:$H$1026,4,FALSE)</f>
        <v>M</v>
      </c>
      <c r="F17" s="36">
        <f>VLOOKUP($B17,'Databáze_běžců+Startovka'!$B$6:$H$1026,5,FALSE)</f>
        <v>1986</v>
      </c>
      <c r="G17" s="36" t="str">
        <f>VLOOKUP($B17,'Databáze_běžců+Startovka'!$B$6:$H$1026,6,FALSE)</f>
        <v>TJ Liga 100 Olomouc</v>
      </c>
      <c r="H17" s="36" t="str">
        <f>VLOOKUP($B17,'Databáze_běžců+Startovka'!$B$6:$H$1026,7,FALSE)</f>
        <v>muži A</v>
      </c>
      <c r="I17" s="37">
        <f>VLOOKUP($B17,Časy!$B$3:$E$957,4,FALSE)</f>
        <v>2.4895833333333336E-2</v>
      </c>
    </row>
    <row r="18" spans="2:9" x14ac:dyDescent="0.2">
      <c r="B18" s="36">
        <f>Časy!B33</f>
        <v>67</v>
      </c>
      <c r="C18" s="83" t="str">
        <f>VLOOKUP($B18,'Databáze_běžců+Startovka'!$B$6:$H$1026,2,FALSE)</f>
        <v>Jiří</v>
      </c>
      <c r="D18" s="83" t="str">
        <f>VLOOKUP($B18,'Databáze_běžců+Startovka'!$B$6:$H$1026,3,FALSE)</f>
        <v>Šustr</v>
      </c>
      <c r="E18" s="36" t="str">
        <f>VLOOKUP($B18,'Databáze_běžců+Startovka'!$B$6:$H$1026,4,FALSE)</f>
        <v>M</v>
      </c>
      <c r="F18" s="36">
        <f>VLOOKUP($B18,'Databáze_běžců+Startovka'!$B$6:$H$1026,5,FALSE)</f>
        <v>1980</v>
      </c>
      <c r="G18" s="36" t="str">
        <f>VLOOKUP($B18,'Databáze_běžců+Startovka'!$B$6:$H$1026,6,FALSE)</f>
        <v>Silný TEAM Uničov</v>
      </c>
      <c r="H18" s="36" t="str">
        <f>VLOOKUP($B18,'Databáze_běžců+Startovka'!$B$6:$H$1026,7,FALSE)</f>
        <v>muži A</v>
      </c>
      <c r="I18" s="37">
        <f>VLOOKUP($B18,Časy!$B$3:$E$957,4,FALSE)</f>
        <v>2.5092592592592593E-2</v>
      </c>
    </row>
    <row r="19" spans="2:9" x14ac:dyDescent="0.2">
      <c r="B19" s="36">
        <f>Časy!B36</f>
        <v>47</v>
      </c>
      <c r="C19" s="83" t="str">
        <f>VLOOKUP($B19,'Databáze_běžců+Startovka'!$B$6:$H$1026,2,FALSE)</f>
        <v>Jan</v>
      </c>
      <c r="D19" s="83" t="str">
        <f>VLOOKUP($B19,'Databáze_běžců+Startovka'!$B$6:$H$1026,3,FALSE)</f>
        <v>Gottwald</v>
      </c>
      <c r="E19" s="36" t="str">
        <f>VLOOKUP($B19,'Databáze_běžců+Startovka'!$B$6:$H$1026,4,FALSE)</f>
        <v>M</v>
      </c>
      <c r="F19" s="36">
        <f>VLOOKUP($B19,'Databáze_běžců+Startovka'!$B$6:$H$1026,5,FALSE)</f>
        <v>1980</v>
      </c>
      <c r="G19" s="36" t="str">
        <f>VLOOKUP($B19,'Databáze_běžců+Startovka'!$B$6:$H$1026,6,FALSE)</f>
        <v>Agentura 26</v>
      </c>
      <c r="H19" s="36" t="str">
        <f>VLOOKUP($B19,'Databáze_běžců+Startovka'!$B$6:$H$1026,7,FALSE)</f>
        <v>muži A</v>
      </c>
      <c r="I19" s="37">
        <f>VLOOKUP($B19,Časy!$B$3:$E$957,4,FALSE)</f>
        <v>2.5324074074074079E-2</v>
      </c>
    </row>
    <row r="20" spans="2:9" x14ac:dyDescent="0.2">
      <c r="B20" s="36">
        <f>Časy!B49</f>
        <v>35</v>
      </c>
      <c r="C20" s="83" t="str">
        <f>VLOOKUP($B20,'Databáze_běžců+Startovka'!$B$6:$H$1026,2,FALSE)</f>
        <v>Jindřich</v>
      </c>
      <c r="D20" s="83" t="str">
        <f>VLOOKUP($B20,'Databáze_běžců+Startovka'!$B$6:$H$1026,3,FALSE)</f>
        <v>Protivánek</v>
      </c>
      <c r="E20" s="36" t="str">
        <f>VLOOKUP($B20,'Databáze_běžců+Startovka'!$B$6:$H$1026,4,FALSE)</f>
        <v>M</v>
      </c>
      <c r="F20" s="36">
        <f>VLOOKUP($B20,'Databáze_běžců+Startovka'!$B$6:$H$1026,5,FALSE)</f>
        <v>1980</v>
      </c>
      <c r="G20" s="36" t="str">
        <f>VLOOKUP($B20,'Databáze_běžců+Startovka'!$B$6:$H$1026,6,FALSE)</f>
        <v>SDH Vojnice</v>
      </c>
      <c r="H20" s="36" t="str">
        <f>VLOOKUP($B20,'Databáze_běžců+Startovka'!$B$6:$H$1026,7,FALSE)</f>
        <v>muži A</v>
      </c>
      <c r="I20" s="37">
        <f>VLOOKUP($B20,Časy!$B$3:$E$957,4,FALSE)</f>
        <v>2.7303240740740743E-2</v>
      </c>
    </row>
    <row r="21" spans="2:9" x14ac:dyDescent="0.2">
      <c r="B21" s="36">
        <f>Časy!B62</f>
        <v>81</v>
      </c>
      <c r="C21" s="83" t="str">
        <f>VLOOKUP($B21,'Databáze_běžců+Startovka'!$B$6:$H$1026,2,FALSE)</f>
        <v>Jakub</v>
      </c>
      <c r="D21" s="83" t="str">
        <f>VLOOKUP($B21,'Databáze_běžců+Startovka'!$B$6:$H$1026,3,FALSE)</f>
        <v>Holubík</v>
      </c>
      <c r="E21" s="36" t="str">
        <f>VLOOKUP($B21,'Databáze_běžců+Startovka'!$B$6:$H$1026,4,FALSE)</f>
        <v>M</v>
      </c>
      <c r="F21" s="36">
        <f>VLOOKUP($B21,'Databáze_běžců+Startovka'!$B$6:$H$1026,5,FALSE)</f>
        <v>2000</v>
      </c>
      <c r="G21" s="36" t="str">
        <f>VLOOKUP($B21,'Databáze_běžců+Startovka'!$B$6:$H$1026,6,FALSE)</f>
        <v>Olomouc</v>
      </c>
      <c r="H21" s="36" t="str">
        <f>VLOOKUP($B21,'Databáze_běžců+Startovka'!$B$6:$H$1026,7,FALSE)</f>
        <v>muži A</v>
      </c>
      <c r="I21" s="37">
        <f>VLOOKUP($B21,Časy!$B$3:$E$957,4,FALSE)</f>
        <v>2.9270833333333333E-2</v>
      </c>
    </row>
    <row r="22" spans="2:9" x14ac:dyDescent="0.2">
      <c r="B22" s="36">
        <f>Časy!B66</f>
        <v>59</v>
      </c>
      <c r="C22" s="83" t="str">
        <f>VLOOKUP($B22,'Databáze_běžců+Startovka'!$B$6:$H$1026,2,FALSE)</f>
        <v>Jan</v>
      </c>
      <c r="D22" s="83" t="str">
        <f>VLOOKUP($B22,'Databáze_běžců+Startovka'!$B$6:$H$1026,3,FALSE)</f>
        <v>Špičák</v>
      </c>
      <c r="E22" s="36" t="str">
        <f>VLOOKUP($B22,'Databáze_běžců+Startovka'!$B$6:$H$1026,4,FALSE)</f>
        <v>M</v>
      </c>
      <c r="F22" s="36">
        <f>VLOOKUP($B22,'Databáze_běžců+Startovka'!$B$6:$H$1026,5,FALSE)</f>
        <v>1982</v>
      </c>
      <c r="G22" s="36" t="str">
        <f>VLOOKUP($B22,'Databáze_běžců+Startovka'!$B$6:$H$1026,6,FALSE)</f>
        <v>Čelechovice</v>
      </c>
      <c r="H22" s="36" t="str">
        <f>VLOOKUP($B22,'Databáze_běžců+Startovka'!$B$6:$H$1026,7,FALSE)</f>
        <v>muži A</v>
      </c>
      <c r="I22" s="37">
        <f>VLOOKUP($B22,Časy!$B$3:$E$957,4,FALSE)</f>
        <v>2.988425925925926E-2</v>
      </c>
    </row>
    <row r="23" spans="2:9" x14ac:dyDescent="0.2">
      <c r="B23" s="36">
        <f>Časy!B75</f>
        <v>88</v>
      </c>
      <c r="C23" s="83" t="str">
        <f>VLOOKUP($B23,'Databáze_běžců+Startovka'!$B$6:$H$1026,2,FALSE)</f>
        <v>Petr</v>
      </c>
      <c r="D23" s="83" t="str">
        <f>VLOOKUP($B23,'Databáze_běžců+Startovka'!$B$6:$H$1026,3,FALSE)</f>
        <v>Ondryáš</v>
      </c>
      <c r="E23" s="36" t="str">
        <f>VLOOKUP($B23,'Databáze_běžců+Startovka'!$B$6:$H$1026,4,FALSE)</f>
        <v>M</v>
      </c>
      <c r="F23" s="36">
        <f>VLOOKUP($B23,'Databáze_běžců+Startovka'!$B$6:$H$1026,5,FALSE)</f>
        <v>1980</v>
      </c>
      <c r="G23" s="36" t="str">
        <f>VLOOKUP($B23,'Databáze_běžců+Startovka'!$B$6:$H$1026,6,FALSE)</f>
        <v>TJ Liga 100 Olomouc</v>
      </c>
      <c r="H23" s="36" t="str">
        <f>VLOOKUP($B23,'Databáze_běžců+Startovka'!$B$6:$H$1026,7,FALSE)</f>
        <v>muži A</v>
      </c>
      <c r="I23" s="37">
        <f>VLOOKUP($B23,Časy!$B$3:$E$957,4,FALSE)</f>
        <v>3.1168981481481482E-2</v>
      </c>
    </row>
    <row r="24" spans="2:9" x14ac:dyDescent="0.2">
      <c r="B24" s="36">
        <f>Časy!B3</f>
        <v>29</v>
      </c>
      <c r="C24" s="83" t="str">
        <f>VLOOKUP($B24,'Databáze_běžců+Startovka'!$B$6:$H$1026,2,FALSE)</f>
        <v>Martin</v>
      </c>
      <c r="D24" s="83" t="str">
        <f>VLOOKUP($B24,'Databáze_běžců+Startovka'!$B$6:$H$1026,3,FALSE)</f>
        <v>Janků</v>
      </c>
      <c r="E24" s="36" t="str">
        <f>VLOOKUP($B24,'Databáze_běžců+Startovka'!$B$6:$H$1026,4,FALSE)</f>
        <v>M</v>
      </c>
      <c r="F24" s="36">
        <f>VLOOKUP($B24,'Databáze_běžců+Startovka'!$B$6:$H$1026,5,FALSE)</f>
        <v>2004</v>
      </c>
      <c r="G24" s="36" t="str">
        <f>VLOOKUP($B24,'Databáze_běžců+Startovka'!$B$6:$H$1026,6,FALSE)</f>
        <v>SKI OB Šternberk</v>
      </c>
      <c r="H24" s="36" t="str">
        <f>VLOOKUP($B24,'Databáze_běžců+Startovka'!$B$6:$H$1026,7,FALSE)</f>
        <v>muži A</v>
      </c>
      <c r="I24" s="37" t="str">
        <f>VLOOKUP($B24,Časy!$B$3:$E$957,4,FALSE)</f>
        <v>DNF</v>
      </c>
    </row>
    <row r="25" spans="2:9" x14ac:dyDescent="0.2">
      <c r="B25" s="36">
        <f>Časy!B9</f>
        <v>44</v>
      </c>
      <c r="C25" s="83" t="str">
        <f>VLOOKUP($B25,'Databáze_běžců+Startovka'!$B$6:$H$1026,2,FALSE)</f>
        <v>Roman</v>
      </c>
      <c r="D25" s="83" t="str">
        <f>VLOOKUP($B25,'Databáze_běžců+Startovka'!$B$6:$H$1026,3,FALSE)</f>
        <v>Kovář</v>
      </c>
      <c r="E25" s="36" t="str">
        <f>VLOOKUP($B25,'Databáze_běžců+Startovka'!$B$6:$H$1026,4,FALSE)</f>
        <v>M</v>
      </c>
      <c r="F25" s="36">
        <f>VLOOKUP($B25,'Databáze_běžců+Startovka'!$B$6:$H$1026,5,FALSE)</f>
        <v>1977</v>
      </c>
      <c r="G25" s="36" t="str">
        <f>VLOOKUP($B25,'Databáze_běžců+Startovka'!$B$6:$H$1026,6,FALSE)</f>
        <v>Fortex Moravský Beroun</v>
      </c>
      <c r="H25" s="36" t="str">
        <f>VLOOKUP($B25,'Databáze_běžců+Startovka'!$B$6:$H$1026,7,FALSE)</f>
        <v>muži B</v>
      </c>
      <c r="I25" s="37">
        <f>VLOOKUP($B25,Časy!$B$3:$E$957,4,FALSE)</f>
        <v>2.0833333333333332E-2</v>
      </c>
    </row>
    <row r="26" spans="2:9" x14ac:dyDescent="0.2">
      <c r="B26" s="36">
        <f>Časy!B11</f>
        <v>55</v>
      </c>
      <c r="C26" s="83" t="str">
        <f>VLOOKUP($B26,'Databáze_běžců+Startovka'!$B$6:$H$1026,2,FALSE)</f>
        <v>Petr</v>
      </c>
      <c r="D26" s="83" t="str">
        <f>VLOOKUP($B26,'Databáze_běžců+Startovka'!$B$6:$H$1026,3,FALSE)</f>
        <v>Kučera</v>
      </c>
      <c r="E26" s="36" t="str">
        <f>VLOOKUP($B26,'Databáze_běžců+Startovka'!$B$6:$H$1026,4,FALSE)</f>
        <v>M</v>
      </c>
      <c r="F26" s="36">
        <f>VLOOKUP($B26,'Databáze_běžců+Startovka'!$B$6:$H$1026,5,FALSE)</f>
        <v>1975</v>
      </c>
      <c r="G26" s="36" t="str">
        <f>VLOOKUP($B26,'Databáze_běžců+Startovka'!$B$6:$H$1026,6,FALSE)</f>
        <v>SK SALN</v>
      </c>
      <c r="H26" s="36" t="str">
        <f>VLOOKUP($B26,'Databáze_běžců+Startovka'!$B$6:$H$1026,7,FALSE)</f>
        <v>muži B</v>
      </c>
      <c r="I26" s="37">
        <f>VLOOKUP($B26,Časy!$B$3:$E$957,4,FALSE)</f>
        <v>2.1099537037037038E-2</v>
      </c>
    </row>
    <row r="27" spans="2:9" x14ac:dyDescent="0.2">
      <c r="B27" s="36">
        <f>Časy!B14</f>
        <v>73</v>
      </c>
      <c r="C27" s="83" t="str">
        <f>VLOOKUP($B27,'Databáze_běžců+Startovka'!$B$6:$H$1026,2,FALSE)</f>
        <v>Jarda</v>
      </c>
      <c r="D27" s="83" t="str">
        <f>VLOOKUP($B27,'Databáze_běžců+Startovka'!$B$6:$H$1026,3,FALSE)</f>
        <v>Martínek</v>
      </c>
      <c r="E27" s="36" t="str">
        <f>VLOOKUP($B27,'Databáze_běžců+Startovka'!$B$6:$H$1026,4,FALSE)</f>
        <v>M</v>
      </c>
      <c r="F27" s="36">
        <f>VLOOKUP($B27,'Databáze_běžců+Startovka'!$B$6:$H$1026,5,FALSE)</f>
        <v>1969</v>
      </c>
      <c r="G27" s="36" t="str">
        <f>VLOOKUP($B27,'Databáze_běžců+Startovka'!$B$6:$H$1026,6,FALSE)</f>
        <v>Trisk Olomouc</v>
      </c>
      <c r="H27" s="36" t="str">
        <f>VLOOKUP($B27,'Databáze_běžců+Startovka'!$B$6:$H$1026,7,FALSE)</f>
        <v>muži B</v>
      </c>
      <c r="I27" s="37">
        <f>VLOOKUP($B27,Časy!$B$3:$E$957,4,FALSE)</f>
        <v>2.1423611111111112E-2</v>
      </c>
    </row>
    <row r="28" spans="2:9" x14ac:dyDescent="0.2">
      <c r="B28" s="36">
        <f>Časy!B19</f>
        <v>77</v>
      </c>
      <c r="C28" s="83" t="str">
        <f>VLOOKUP($B28,'Databáze_běžců+Startovka'!$B$6:$H$1026,2,FALSE)</f>
        <v>Marek</v>
      </c>
      <c r="D28" s="83" t="str">
        <f>VLOOKUP($B28,'Databáze_běžců+Startovka'!$B$6:$H$1026,3,FALSE)</f>
        <v>Štěpán</v>
      </c>
      <c r="E28" s="36" t="str">
        <f>VLOOKUP($B28,'Databáze_běžců+Startovka'!$B$6:$H$1026,4,FALSE)</f>
        <v>M</v>
      </c>
      <c r="F28" s="36">
        <f>VLOOKUP($B28,'Databáze_běžců+Startovka'!$B$6:$H$1026,5,FALSE)</f>
        <v>1972</v>
      </c>
      <c r="G28" s="36" t="str">
        <f>VLOOKUP($B28,'Databáze_běžců+Startovka'!$B$6:$H$1026,6,FALSE)</f>
        <v>TJ Sokol Týn n. Bečvou</v>
      </c>
      <c r="H28" s="36" t="str">
        <f>VLOOKUP($B28,'Databáze_běžců+Startovka'!$B$6:$H$1026,7,FALSE)</f>
        <v>muži B</v>
      </c>
      <c r="I28" s="37">
        <f>VLOOKUP($B28,Časy!$B$3:$E$957,4,FALSE)</f>
        <v>2.2662037037037036E-2</v>
      </c>
    </row>
    <row r="29" spans="2:9" x14ac:dyDescent="0.2">
      <c r="B29" s="36">
        <f>Časy!B20</f>
        <v>18</v>
      </c>
      <c r="C29" s="83" t="str">
        <f>VLOOKUP($B29,'Databáze_běžců+Startovka'!$B$6:$H$1026,2,FALSE)</f>
        <v>Marek</v>
      </c>
      <c r="D29" s="83" t="str">
        <f>VLOOKUP($B29,'Databáze_běžců+Startovka'!$B$6:$H$1026,3,FALSE)</f>
        <v xml:space="preserve">Lubrich </v>
      </c>
      <c r="E29" s="36" t="str">
        <f>VLOOKUP($B29,'Databáze_běžců+Startovka'!$B$6:$H$1026,4,FALSE)</f>
        <v>M</v>
      </c>
      <c r="F29" s="36">
        <f>VLOOKUP($B29,'Databáze_běžců+Startovka'!$B$6:$H$1026,5,FALSE)</f>
        <v>1974</v>
      </c>
      <c r="G29" s="36" t="str">
        <f>VLOOKUP($B29,'Databáze_běžců+Startovka'!$B$6:$H$1026,6,FALSE)</f>
        <v>SKI OB Šternberk</v>
      </c>
      <c r="H29" s="36" t="str">
        <f>VLOOKUP($B29,'Databáze_běžců+Startovka'!$B$6:$H$1026,7,FALSE)</f>
        <v>muži B</v>
      </c>
      <c r="I29" s="37">
        <f>VLOOKUP($B29,Časy!$B$3:$E$957,4,FALSE)</f>
        <v>2.2997685185185187E-2</v>
      </c>
    </row>
    <row r="30" spans="2:9" x14ac:dyDescent="0.2">
      <c r="B30" s="36">
        <f>Časy!B28</f>
        <v>31</v>
      </c>
      <c r="C30" s="83" t="str">
        <f>VLOOKUP($B30,'Databáze_běžců+Startovka'!$B$6:$H$1026,2,FALSE)</f>
        <v>Martin</v>
      </c>
      <c r="D30" s="83" t="str">
        <f>VLOOKUP($B30,'Databáze_běžců+Startovka'!$B$6:$H$1026,3,FALSE)</f>
        <v>Lorenc</v>
      </c>
      <c r="E30" s="36" t="str">
        <f>VLOOKUP($B30,'Databáze_běžců+Startovka'!$B$6:$H$1026,4,FALSE)</f>
        <v>M</v>
      </c>
      <c r="F30" s="36">
        <f>VLOOKUP($B30,'Databáze_běžců+Startovka'!$B$6:$H$1026,5,FALSE)</f>
        <v>1975</v>
      </c>
      <c r="G30" s="36" t="str">
        <f>VLOOKUP($B30,'Databáze_běžců+Startovka'!$B$6:$H$1026,6,FALSE)</f>
        <v>-</v>
      </c>
      <c r="H30" s="36" t="str">
        <f>VLOOKUP($B30,'Databáze_běžců+Startovka'!$B$6:$H$1026,7,FALSE)</f>
        <v>muži B</v>
      </c>
      <c r="I30" s="37">
        <f>VLOOKUP($B30,Časy!$B$3:$E$957,4,FALSE)</f>
        <v>2.4131944444444445E-2</v>
      </c>
    </row>
    <row r="31" spans="2:9" x14ac:dyDescent="0.2">
      <c r="B31" s="36">
        <f>Časy!B32</f>
        <v>84</v>
      </c>
      <c r="C31" s="83" t="str">
        <f>VLOOKUP($B31,'Databáze_běžců+Startovka'!$B$6:$H$1026,2,FALSE)</f>
        <v>Petr</v>
      </c>
      <c r="D31" s="83" t="str">
        <f>VLOOKUP($B31,'Databáze_běžců+Startovka'!$B$6:$H$1026,3,FALSE)</f>
        <v>Vích</v>
      </c>
      <c r="E31" s="36" t="str">
        <f>VLOOKUP($B31,'Databáze_běžců+Startovka'!$B$6:$H$1026,4,FALSE)</f>
        <v>M</v>
      </c>
      <c r="F31" s="36">
        <f>VLOOKUP($B31,'Databáze_běžců+Startovka'!$B$6:$H$1026,5,FALSE)</f>
        <v>1973</v>
      </c>
      <c r="G31" s="36" t="str">
        <f>VLOOKUP($B31,'Databáze_běžců+Startovka'!$B$6:$H$1026,6,FALSE)</f>
        <v>Olomouc</v>
      </c>
      <c r="H31" s="36" t="str">
        <f>VLOOKUP($B31,'Databáze_běžců+Startovka'!$B$6:$H$1026,7,FALSE)</f>
        <v>muži B</v>
      </c>
      <c r="I31" s="37">
        <f>VLOOKUP($B31,Časy!$B$3:$E$957,4,FALSE)</f>
        <v>2.4965277777777781E-2</v>
      </c>
    </row>
    <row r="32" spans="2:9" x14ac:dyDescent="0.2">
      <c r="B32" s="36">
        <f>Časy!B34</f>
        <v>56</v>
      </c>
      <c r="C32" s="83" t="str">
        <f>VLOOKUP($B32,'Databáze_běžců+Startovka'!$B$6:$H$1026,2,FALSE)</f>
        <v>Robert</v>
      </c>
      <c r="D32" s="83" t="str">
        <f>VLOOKUP($B32,'Databáze_běžců+Startovka'!$B$6:$H$1026,3,FALSE)</f>
        <v>Lah</v>
      </c>
      <c r="E32" s="36" t="str">
        <f>VLOOKUP($B32,'Databáze_běžců+Startovka'!$B$6:$H$1026,4,FALSE)</f>
        <v>M</v>
      </c>
      <c r="F32" s="36">
        <f>VLOOKUP($B32,'Databáze_běžců+Startovka'!$B$6:$H$1026,5,FALSE)</f>
        <v>1974</v>
      </c>
      <c r="G32" s="36" t="str">
        <f>VLOOKUP($B32,'Databáze_běžců+Startovka'!$B$6:$H$1026,6,FALSE)</f>
        <v>CycloRacing</v>
      </c>
      <c r="H32" s="36" t="str">
        <f>VLOOKUP($B32,'Databáze_běžců+Startovka'!$B$6:$H$1026,7,FALSE)</f>
        <v>muži B</v>
      </c>
      <c r="I32" s="37">
        <f>VLOOKUP($B32,Časy!$B$3:$E$957,4,FALSE)</f>
        <v>2.5173611111111108E-2</v>
      </c>
    </row>
    <row r="33" spans="2:9" x14ac:dyDescent="0.2">
      <c r="B33" s="36">
        <f>Časy!B37</f>
        <v>37</v>
      </c>
      <c r="C33" s="83" t="str">
        <f>VLOOKUP($B33,'Databáze_běžců+Startovka'!$B$6:$H$1026,2,FALSE)</f>
        <v>Radan</v>
      </c>
      <c r="D33" s="83" t="str">
        <f>VLOOKUP($B33,'Databáze_běžců+Startovka'!$B$6:$H$1026,3,FALSE)</f>
        <v>Mika</v>
      </c>
      <c r="E33" s="36" t="str">
        <f>VLOOKUP($B33,'Databáze_běžců+Startovka'!$B$6:$H$1026,4,FALSE)</f>
        <v>M</v>
      </c>
      <c r="F33" s="36">
        <f>VLOOKUP($B33,'Databáze_běžců+Startovka'!$B$6:$H$1026,5,FALSE)</f>
        <v>1977</v>
      </c>
      <c r="G33" s="36" t="str">
        <f>VLOOKUP($B33,'Databáze_běžců+Startovka'!$B$6:$H$1026,6,FALSE)</f>
        <v>ZAPRO Osek</v>
      </c>
      <c r="H33" s="36" t="str">
        <f>VLOOKUP($B33,'Databáze_běžců+Startovka'!$B$6:$H$1026,7,FALSE)</f>
        <v>muži B</v>
      </c>
      <c r="I33" s="37">
        <f>VLOOKUP($B33,Časy!$B$3:$E$957,4,FALSE)</f>
        <v>2.5358796296296296E-2</v>
      </c>
    </row>
    <row r="34" spans="2:9" x14ac:dyDescent="0.2">
      <c r="B34" s="36">
        <f>Časy!B38</f>
        <v>10</v>
      </c>
      <c r="C34" s="83" t="str">
        <f>VLOOKUP($B34,'Databáze_běžců+Startovka'!$B$6:$H$1026,2,FALSE)</f>
        <v>Gamba</v>
      </c>
      <c r="D34" s="83" t="str">
        <f>VLOOKUP($B34,'Databáze_běžců+Startovka'!$B$6:$H$1026,3,FALSE)</f>
        <v>Sedláček</v>
      </c>
      <c r="E34" s="36" t="str">
        <f>VLOOKUP($B34,'Databáze_běžců+Startovka'!$B$6:$H$1026,4,FALSE)</f>
        <v>M</v>
      </c>
      <c r="F34" s="36">
        <f>VLOOKUP($B34,'Databáze_běžců+Startovka'!$B$6:$H$1026,5,FALSE)</f>
        <v>1969</v>
      </c>
      <c r="G34" s="36" t="str">
        <f>VLOOKUP($B34,'Databáze_běžců+Startovka'!$B$6:$H$1026,6,FALSE)</f>
        <v>Auto GAMBA</v>
      </c>
      <c r="H34" s="36" t="str">
        <f>VLOOKUP($B34,'Databáze_běžců+Startovka'!$B$6:$H$1026,7,FALSE)</f>
        <v>muži B</v>
      </c>
      <c r="I34" s="37">
        <f>VLOOKUP($B34,Časy!$B$3:$E$957,4,FALSE)</f>
        <v>2.5462962962962962E-2</v>
      </c>
    </row>
    <row r="35" spans="2:9" x14ac:dyDescent="0.2">
      <c r="B35" s="36">
        <f>Časy!B39</f>
        <v>63</v>
      </c>
      <c r="C35" s="83" t="str">
        <f>VLOOKUP($B35,'Databáze_běžců+Startovka'!$B$6:$H$1026,2,FALSE)</f>
        <v>Adam</v>
      </c>
      <c r="D35" s="83" t="str">
        <f>VLOOKUP($B35,'Databáze_běžců+Startovka'!$B$6:$H$1026,3,FALSE)</f>
        <v>Fritscher</v>
      </c>
      <c r="E35" s="36" t="str">
        <f>VLOOKUP($B35,'Databáze_běžců+Startovka'!$B$6:$H$1026,4,FALSE)</f>
        <v>M</v>
      </c>
      <c r="F35" s="36">
        <f>VLOOKUP($B35,'Databáze_běžců+Startovka'!$B$6:$H$1026,5,FALSE)</f>
        <v>1975</v>
      </c>
      <c r="G35" s="36" t="str">
        <f>VLOOKUP($B35,'Databáze_běžců+Startovka'!$B$6:$H$1026,6,FALSE)</f>
        <v>TJ Liga 100 Olomouc</v>
      </c>
      <c r="H35" s="36" t="str">
        <f>VLOOKUP($B35,'Databáze_běžců+Startovka'!$B$6:$H$1026,7,FALSE)</f>
        <v>muži B</v>
      </c>
      <c r="I35" s="37">
        <f>VLOOKUP($B35,Časy!$B$3:$E$957,4,FALSE)</f>
        <v>2.5509259259259259E-2</v>
      </c>
    </row>
    <row r="36" spans="2:9" x14ac:dyDescent="0.2">
      <c r="B36" s="36">
        <f>Časy!B46</f>
        <v>83</v>
      </c>
      <c r="C36" s="83" t="str">
        <f>VLOOKUP($B36,'Databáze_běžců+Startovka'!$B$6:$H$1026,2,FALSE)</f>
        <v>Jan</v>
      </c>
      <c r="D36" s="83" t="str">
        <f>VLOOKUP($B36,'Databáze_běžců+Startovka'!$B$6:$H$1026,3,FALSE)</f>
        <v>Kuchař</v>
      </c>
      <c r="E36" s="36" t="str">
        <f>VLOOKUP($B36,'Databáze_běžců+Startovka'!$B$6:$H$1026,4,FALSE)</f>
        <v>M</v>
      </c>
      <c r="F36" s="36">
        <f>VLOOKUP($B36,'Databáze_běžců+Startovka'!$B$6:$H$1026,5,FALSE)</f>
        <v>1976</v>
      </c>
      <c r="G36" s="36" t="str">
        <f>VLOOKUP($B36,'Databáze_běžců+Startovka'!$B$6:$H$1026,6,FALSE)</f>
        <v>SDH Vojnice</v>
      </c>
      <c r="H36" s="36" t="str">
        <f>VLOOKUP($B36,'Databáze_běžců+Startovka'!$B$6:$H$1026,7,FALSE)</f>
        <v>muži B</v>
      </c>
      <c r="I36" s="37">
        <f>VLOOKUP($B36,Časy!$B$3:$E$957,4,FALSE)</f>
        <v>2.7013888888888889E-2</v>
      </c>
    </row>
    <row r="37" spans="2:9" x14ac:dyDescent="0.2">
      <c r="B37" s="36">
        <f>Časy!B48</f>
        <v>40</v>
      </c>
      <c r="C37" s="83" t="str">
        <f>VLOOKUP($B37,'Databáze_běžců+Startovka'!$B$6:$H$1026,2,FALSE)</f>
        <v>Jiří</v>
      </c>
      <c r="D37" s="83" t="str">
        <f>VLOOKUP($B37,'Databáze_běžců+Startovka'!$B$6:$H$1026,3,FALSE)</f>
        <v>Ingr</v>
      </c>
      <c r="E37" s="36" t="str">
        <f>VLOOKUP($B37,'Databáze_běžců+Startovka'!$B$6:$H$1026,4,FALSE)</f>
        <v>M</v>
      </c>
      <c r="F37" s="36">
        <f>VLOOKUP($B37,'Databáze_běžců+Startovka'!$B$6:$H$1026,5,FALSE)</f>
        <v>1976</v>
      </c>
      <c r="G37" s="36" t="str">
        <f>VLOOKUP($B37,'Databáze_běžců+Startovka'!$B$6:$H$1026,6,FALSE)</f>
        <v>TJ Liga 100 Olomouc</v>
      </c>
      <c r="H37" s="36" t="str">
        <f>VLOOKUP($B37,'Databáze_běžců+Startovka'!$B$6:$H$1026,7,FALSE)</f>
        <v>muži B</v>
      </c>
      <c r="I37" s="37">
        <f>VLOOKUP($B37,Časy!$B$3:$E$957,4,FALSE)</f>
        <v>2.7291666666666662E-2</v>
      </c>
    </row>
    <row r="38" spans="2:9" x14ac:dyDescent="0.2">
      <c r="B38" s="36">
        <f>Časy!B58</f>
        <v>78</v>
      </c>
      <c r="C38" s="83" t="str">
        <f>VLOOKUP($B38,'Databáze_běžců+Startovka'!$B$6:$H$1026,2,FALSE)</f>
        <v>Tomáš</v>
      </c>
      <c r="D38" s="83" t="str">
        <f>VLOOKUP($B38,'Databáze_běžců+Startovka'!$B$6:$H$1026,3,FALSE)</f>
        <v>Tvarůžka</v>
      </c>
      <c r="E38" s="36" t="str">
        <f>VLOOKUP($B38,'Databáze_běžců+Startovka'!$B$6:$H$1026,4,FALSE)</f>
        <v>M</v>
      </c>
      <c r="F38" s="36">
        <f>VLOOKUP($B38,'Databáze_běžců+Startovka'!$B$6:$H$1026,5,FALSE)</f>
        <v>1972</v>
      </c>
      <c r="G38" s="36" t="str">
        <f>VLOOKUP($B38,'Databáze_běžců+Startovka'!$B$6:$H$1026,6,FALSE)</f>
        <v>Kroměříž</v>
      </c>
      <c r="H38" s="36" t="str">
        <f>VLOOKUP($B38,'Databáze_běžců+Startovka'!$B$6:$H$1026,7,FALSE)</f>
        <v>muži B</v>
      </c>
      <c r="I38" s="37">
        <f>VLOOKUP($B38,Časy!$B$3:$E$957,4,FALSE)</f>
        <v>2.7881944444444445E-2</v>
      </c>
    </row>
    <row r="39" spans="2:9" x14ac:dyDescent="0.2">
      <c r="B39" s="36">
        <f>Časy!B60</f>
        <v>48</v>
      </c>
      <c r="C39" s="83" t="str">
        <f>VLOOKUP($B39,'Databáze_běžců+Startovka'!$B$6:$H$1026,2,FALSE)</f>
        <v>Luděk</v>
      </c>
      <c r="D39" s="83" t="str">
        <f>VLOOKUP($B39,'Databáze_běžců+Startovka'!$B$6:$H$1026,3,FALSE)</f>
        <v>Slavík</v>
      </c>
      <c r="E39" s="36" t="str">
        <f>VLOOKUP($B39,'Databáze_běžců+Startovka'!$B$6:$H$1026,4,FALSE)</f>
        <v>M</v>
      </c>
      <c r="F39" s="36">
        <f>VLOOKUP($B39,'Databáze_běžců+Startovka'!$B$6:$H$1026,5,FALSE)</f>
        <v>1971</v>
      </c>
      <c r="G39" s="36" t="str">
        <f>VLOOKUP($B39,'Databáze_běžců+Startovka'!$B$6:$H$1026,6,FALSE)</f>
        <v>Dalov</v>
      </c>
      <c r="H39" s="36" t="str">
        <f>VLOOKUP($B39,'Databáze_běžců+Startovka'!$B$6:$H$1026,7,FALSE)</f>
        <v>muži B</v>
      </c>
      <c r="I39" s="37">
        <f>VLOOKUP($B39,Časy!$B$3:$E$957,4,FALSE)</f>
        <v>2.8958333333333336E-2</v>
      </c>
    </row>
    <row r="40" spans="2:9" x14ac:dyDescent="0.2">
      <c r="B40" s="36">
        <f>Časy!B63</f>
        <v>80</v>
      </c>
      <c r="C40" s="83" t="str">
        <f>VLOOKUP($B40,'Databáze_běžců+Startovka'!$B$6:$H$1026,2,FALSE)</f>
        <v>Marek</v>
      </c>
      <c r="D40" s="83" t="str">
        <f>VLOOKUP($B40,'Databáze_běžců+Startovka'!$B$6:$H$1026,3,FALSE)</f>
        <v>Lapáček</v>
      </c>
      <c r="E40" s="36" t="str">
        <f>VLOOKUP($B40,'Databáze_běžců+Startovka'!$B$6:$H$1026,4,FALSE)</f>
        <v>M</v>
      </c>
      <c r="F40" s="36">
        <f>VLOOKUP($B40,'Databáze_běžců+Startovka'!$B$6:$H$1026,5,FALSE)</f>
        <v>1976</v>
      </c>
      <c r="G40" s="36" t="str">
        <f>VLOOKUP($B40,'Databáze_běžců+Startovka'!$B$6:$H$1026,6,FALSE)</f>
        <v>Prosenice</v>
      </c>
      <c r="H40" s="36" t="str">
        <f>VLOOKUP($B40,'Databáze_běžců+Startovka'!$B$6:$H$1026,7,FALSE)</f>
        <v>muži B</v>
      </c>
      <c r="I40" s="37">
        <f>VLOOKUP($B40,Časy!$B$3:$E$957,4,FALSE)</f>
        <v>2.9421296296296296E-2</v>
      </c>
    </row>
    <row r="41" spans="2:9" x14ac:dyDescent="0.2">
      <c r="B41" s="36">
        <f>Časy!B68</f>
        <v>72</v>
      </c>
      <c r="C41" s="83" t="str">
        <f>VLOOKUP($B41,'Databáze_běžců+Startovka'!$B$6:$H$1026,2,FALSE)</f>
        <v>Vladimír</v>
      </c>
      <c r="D41" s="83" t="str">
        <f>VLOOKUP($B41,'Databáze_běžců+Startovka'!$B$6:$H$1026,3,FALSE)</f>
        <v>Polívka</v>
      </c>
      <c r="E41" s="36" t="str">
        <f>VLOOKUP($B41,'Databáze_běžců+Startovka'!$B$6:$H$1026,4,FALSE)</f>
        <v>M</v>
      </c>
      <c r="F41" s="36">
        <f>VLOOKUP($B41,'Databáze_běžců+Startovka'!$B$6:$H$1026,5,FALSE)</f>
        <v>1969</v>
      </c>
      <c r="G41" s="36" t="str">
        <f>VLOOKUP($B41,'Databáze_běžců+Startovka'!$B$6:$H$1026,6,FALSE)</f>
        <v>-</v>
      </c>
      <c r="H41" s="36" t="str">
        <f>VLOOKUP($B41,'Databáze_běžců+Startovka'!$B$6:$H$1026,7,FALSE)</f>
        <v>muži B</v>
      </c>
      <c r="I41" s="37">
        <f>VLOOKUP($B41,Časy!$B$3:$E$957,4,FALSE)</f>
        <v>3.0023148148148149E-2</v>
      </c>
    </row>
    <row r="42" spans="2:9" x14ac:dyDescent="0.2">
      <c r="B42" s="36">
        <f>Časy!B69</f>
        <v>58</v>
      </c>
      <c r="C42" s="83" t="str">
        <f>VLOOKUP($B42,'Databáze_běžců+Startovka'!$B$6:$H$1026,2,FALSE)</f>
        <v>Jiří</v>
      </c>
      <c r="D42" s="83" t="str">
        <f>VLOOKUP($B42,'Databáze_běžců+Startovka'!$B$6:$H$1026,3,FALSE)</f>
        <v>Drexler</v>
      </c>
      <c r="E42" s="36" t="str">
        <f>VLOOKUP($B42,'Databáze_běžců+Startovka'!$B$6:$H$1026,4,FALSE)</f>
        <v>M</v>
      </c>
      <c r="F42" s="36">
        <f>VLOOKUP($B42,'Databáze_běžců+Startovka'!$B$6:$H$1026,5,FALSE)</f>
        <v>1977</v>
      </c>
      <c r="G42" s="36" t="str">
        <f>VLOOKUP($B42,'Databáze_běžců+Startovka'!$B$6:$H$1026,6,FALSE)</f>
        <v>Chomoutov</v>
      </c>
      <c r="H42" s="36" t="str">
        <f>VLOOKUP($B42,'Databáze_běžců+Startovka'!$B$6:$H$1026,7,FALSE)</f>
        <v>muži B</v>
      </c>
      <c r="I42" s="37">
        <f>VLOOKUP($B42,Časy!$B$3:$E$957,4,FALSE)</f>
        <v>3.0300925925925926E-2</v>
      </c>
    </row>
    <row r="43" spans="2:9" x14ac:dyDescent="0.2">
      <c r="B43" s="36">
        <f>Časy!B71</f>
        <v>22</v>
      </c>
      <c r="C43" s="83" t="str">
        <f>VLOOKUP($B43,'Databáze_běžců+Startovka'!$B$6:$H$1026,2,FALSE)</f>
        <v xml:space="preserve">Michal </v>
      </c>
      <c r="D43" s="83" t="str">
        <f>VLOOKUP($B43,'Databáze_běžců+Startovka'!$B$6:$H$1026,3,FALSE)</f>
        <v>Ambrozek</v>
      </c>
      <c r="E43" s="36" t="str">
        <f>VLOOKUP($B43,'Databáze_běžců+Startovka'!$B$6:$H$1026,4,FALSE)</f>
        <v>M</v>
      </c>
      <c r="F43" s="36">
        <f>VLOOKUP($B43,'Databáze_běžců+Startovka'!$B$6:$H$1026,5,FALSE)</f>
        <v>1970</v>
      </c>
      <c r="G43" s="36" t="str">
        <f>VLOOKUP($B43,'Databáze_běžců+Startovka'!$B$6:$H$1026,6,FALSE)</f>
        <v>PL Šternberk</v>
      </c>
      <c r="H43" s="36" t="str">
        <f>VLOOKUP($B43,'Databáze_běžců+Startovka'!$B$6:$H$1026,7,FALSE)</f>
        <v>muži B</v>
      </c>
      <c r="I43" s="37">
        <f>VLOOKUP($B43,Časy!$B$3:$E$957,4,FALSE)</f>
        <v>3.0578703703703702E-2</v>
      </c>
    </row>
    <row r="44" spans="2:9" x14ac:dyDescent="0.2">
      <c r="B44" s="36">
        <f>Časy!B76</f>
        <v>79</v>
      </c>
      <c r="C44" s="83" t="str">
        <f>VLOOKUP($B44,'Databáze_běžců+Startovka'!$B$6:$H$1026,2,FALSE)</f>
        <v>Jiří</v>
      </c>
      <c r="D44" s="83" t="str">
        <f>VLOOKUP($B44,'Databáze_běžců+Startovka'!$B$6:$H$1026,3,FALSE)</f>
        <v>Peřina</v>
      </c>
      <c r="E44" s="36" t="str">
        <f>VLOOKUP($B44,'Databáze_běžců+Startovka'!$B$6:$H$1026,4,FALSE)</f>
        <v>M</v>
      </c>
      <c r="F44" s="36">
        <f>VLOOKUP($B44,'Databáze_běžců+Startovka'!$B$6:$H$1026,5,FALSE)</f>
        <v>1975</v>
      </c>
      <c r="G44" s="36" t="str">
        <f>VLOOKUP($B44,'Databáze_běžců+Startovka'!$B$6:$H$1026,6,FALSE)</f>
        <v>Sokol Náklo</v>
      </c>
      <c r="H44" s="36" t="str">
        <f>VLOOKUP($B44,'Databáze_běžců+Startovka'!$B$6:$H$1026,7,FALSE)</f>
        <v>muži B</v>
      </c>
      <c r="I44" s="37">
        <f>VLOOKUP($B44,Časy!$B$3:$E$957,4,FALSE)</f>
        <v>3.125E-2</v>
      </c>
    </row>
    <row r="45" spans="2:9" x14ac:dyDescent="0.2">
      <c r="B45" s="36">
        <f>Časy!B22</f>
        <v>11</v>
      </c>
      <c r="C45" s="83" t="str">
        <f>VLOOKUP($B45,'Databáze_běžců+Startovka'!$B$6:$H$1026,2,FALSE)</f>
        <v>Pavel</v>
      </c>
      <c r="D45" s="83" t="str">
        <f>VLOOKUP($B45,'Databáze_běžců+Startovka'!$B$6:$H$1026,3,FALSE)</f>
        <v>Jína</v>
      </c>
      <c r="E45" s="36" t="str">
        <f>VLOOKUP($B45,'Databáze_běžců+Startovka'!$B$6:$H$1026,4,FALSE)</f>
        <v>M</v>
      </c>
      <c r="F45" s="36">
        <f>VLOOKUP($B45,'Databáze_běžců+Startovka'!$B$6:$H$1026,5,FALSE)</f>
        <v>1962</v>
      </c>
      <c r="G45" s="36" t="str">
        <f>VLOOKUP($B45,'Databáze_běžců+Startovka'!$B$6:$H$1026,6,FALSE)</f>
        <v>TJ Liga 100 Olomouc</v>
      </c>
      <c r="H45" s="36" t="str">
        <f>VLOOKUP($B45,'Databáze_běžců+Startovka'!$B$6:$H$1026,7,FALSE)</f>
        <v>muži C</v>
      </c>
      <c r="I45" s="37">
        <f>VLOOKUP($B45,Časy!$B$3:$E$957,4,FALSE)</f>
        <v>2.3414351851851853E-2</v>
      </c>
    </row>
    <row r="46" spans="2:9" x14ac:dyDescent="0.2">
      <c r="B46" s="36">
        <f>Časy!B23</f>
        <v>42</v>
      </c>
      <c r="C46" s="83" t="str">
        <f>VLOOKUP($B46,'Databáze_běžců+Startovka'!$B$6:$H$1026,2,FALSE)</f>
        <v>Pavel</v>
      </c>
      <c r="D46" s="83" t="str">
        <f>VLOOKUP($B46,'Databáze_běžců+Startovka'!$B$6:$H$1026,3,FALSE)</f>
        <v>Frank</v>
      </c>
      <c r="E46" s="36" t="str">
        <f>VLOOKUP($B46,'Databáze_běžců+Startovka'!$B$6:$H$1026,4,FALSE)</f>
        <v>M</v>
      </c>
      <c r="F46" s="36">
        <f>VLOOKUP($B46,'Databáze_běžců+Startovka'!$B$6:$H$1026,5,FALSE)</f>
        <v>1968</v>
      </c>
      <c r="G46" s="36" t="str">
        <f>VLOOKUP($B46,'Databáze_běžců+Startovka'!$B$6:$H$1026,6,FALSE)</f>
        <v>TJ Granitol Mor. Beroun</v>
      </c>
      <c r="H46" s="36" t="str">
        <f>VLOOKUP($B46,'Databáze_běžců+Startovka'!$B$6:$H$1026,7,FALSE)</f>
        <v>muži C</v>
      </c>
      <c r="I46" s="37">
        <f>VLOOKUP($B46,Časy!$B$3:$E$957,4,FALSE)</f>
        <v>2.3750000000000004E-2</v>
      </c>
    </row>
    <row r="47" spans="2:9" x14ac:dyDescent="0.2">
      <c r="B47" s="36">
        <f>Časy!B25</f>
        <v>38</v>
      </c>
      <c r="C47" s="83" t="str">
        <f>VLOOKUP($B47,'Databáze_běžců+Startovka'!$B$6:$H$1026,2,FALSE)</f>
        <v>Petr</v>
      </c>
      <c r="D47" s="83" t="str">
        <f>VLOOKUP($B47,'Databáze_běžců+Startovka'!$B$6:$H$1026,3,FALSE)</f>
        <v>Matějík</v>
      </c>
      <c r="E47" s="36" t="str">
        <f>VLOOKUP($B47,'Databáze_běžců+Startovka'!$B$6:$H$1026,4,FALSE)</f>
        <v>M</v>
      </c>
      <c r="F47" s="36">
        <f>VLOOKUP($B47,'Databáze_běžců+Startovka'!$B$6:$H$1026,5,FALSE)</f>
        <v>1964</v>
      </c>
      <c r="G47" s="36" t="str">
        <f>VLOOKUP($B47,'Databáze_běžců+Startovka'!$B$6:$H$1026,6,FALSE)</f>
        <v>CycloRacing</v>
      </c>
      <c r="H47" s="36" t="str">
        <f>VLOOKUP($B47,'Databáze_běžců+Startovka'!$B$6:$H$1026,7,FALSE)</f>
        <v>muži C</v>
      </c>
      <c r="I47" s="37">
        <f>VLOOKUP($B47,Časy!$B$3:$E$957,4,FALSE)</f>
        <v>2.3796296296296298E-2</v>
      </c>
    </row>
    <row r="48" spans="2:9" x14ac:dyDescent="0.2">
      <c r="B48" s="36">
        <f>Časy!B40</f>
        <v>75</v>
      </c>
      <c r="C48" s="83" t="str">
        <f>VLOOKUP($B48,'Databáze_běžců+Startovka'!$B$6:$H$1026,2,FALSE)</f>
        <v xml:space="preserve">Ivo </v>
      </c>
      <c r="D48" s="83" t="str">
        <f>VLOOKUP($B48,'Databáze_běžců+Startovka'!$B$6:$H$1026,3,FALSE)</f>
        <v>Škola</v>
      </c>
      <c r="E48" s="36" t="str">
        <f>VLOOKUP($B48,'Databáze_běžců+Startovka'!$B$6:$H$1026,4,FALSE)</f>
        <v>M</v>
      </c>
      <c r="F48" s="36">
        <f>VLOOKUP($B48,'Databáze_běžců+Startovka'!$B$6:$H$1026,5,FALSE)</f>
        <v>1964</v>
      </c>
      <c r="G48" s="36" t="str">
        <f>VLOOKUP($B48,'Databáze_běžců+Startovka'!$B$6:$H$1026,6,FALSE)</f>
        <v>Fadona</v>
      </c>
      <c r="H48" s="36" t="str">
        <f>VLOOKUP($B48,'Databáze_běžců+Startovka'!$B$6:$H$1026,7,FALSE)</f>
        <v>muži C</v>
      </c>
      <c r="I48" s="37">
        <f>VLOOKUP($B48,Časy!$B$3:$E$957,4,FALSE)</f>
        <v>2.6342592592592588E-2</v>
      </c>
    </row>
    <row r="49" spans="2:9" x14ac:dyDescent="0.2">
      <c r="B49" s="36">
        <f>Časy!B41</f>
        <v>76</v>
      </c>
      <c r="C49" s="83" t="str">
        <f>VLOOKUP($B49,'Databáze_běžců+Startovka'!$B$6:$H$1026,2,FALSE)</f>
        <v>Marek</v>
      </c>
      <c r="D49" s="83" t="str">
        <f>VLOOKUP($B49,'Databáze_běžců+Startovka'!$B$6:$H$1026,3,FALSE)</f>
        <v>Zatloukal</v>
      </c>
      <c r="E49" s="36" t="str">
        <f>VLOOKUP($B49,'Databáze_běžců+Startovka'!$B$6:$H$1026,4,FALSE)</f>
        <v>M</v>
      </c>
      <c r="F49" s="36">
        <f>VLOOKUP($B49,'Databáze_běžců+Startovka'!$B$6:$H$1026,5,FALSE)</f>
        <v>1965</v>
      </c>
      <c r="G49" s="36" t="str">
        <f>VLOOKUP($B49,'Databáze_běžců+Startovka'!$B$6:$H$1026,6,FALSE)</f>
        <v>Kopečkáři Hlubočky</v>
      </c>
      <c r="H49" s="36" t="str">
        <f>VLOOKUP($B49,'Databáze_běžců+Startovka'!$B$6:$H$1026,7,FALSE)</f>
        <v>muži C</v>
      </c>
      <c r="I49" s="37">
        <f>VLOOKUP($B49,Časy!$B$3:$E$957,4,FALSE)</f>
        <v>2.6365740740740742E-2</v>
      </c>
    </row>
    <row r="50" spans="2:9" x14ac:dyDescent="0.2">
      <c r="B50" s="36">
        <f>Časy!B53</f>
        <v>54</v>
      </c>
      <c r="C50" s="83" t="str">
        <f>VLOOKUP($B50,'Databáze_běžců+Startovka'!$B$6:$H$1026,2,FALSE)</f>
        <v>Jan</v>
      </c>
      <c r="D50" s="83" t="str">
        <f>VLOOKUP($B50,'Databáze_běžců+Startovka'!$B$6:$H$1026,3,FALSE)</f>
        <v>Vodička</v>
      </c>
      <c r="E50" s="36" t="str">
        <f>VLOOKUP($B50,'Databáze_běžců+Startovka'!$B$6:$H$1026,4,FALSE)</f>
        <v>M</v>
      </c>
      <c r="F50" s="36">
        <f>VLOOKUP($B50,'Databáze_běžců+Startovka'!$B$6:$H$1026,5,FALSE)</f>
        <v>1968</v>
      </c>
      <c r="G50" s="36" t="str">
        <f>VLOOKUP($B50,'Databáze_běžců+Startovka'!$B$6:$H$1026,6,FALSE)</f>
        <v>TTC Olomouc</v>
      </c>
      <c r="H50" s="36" t="str">
        <f>VLOOKUP($B50,'Databáze_běžců+Startovka'!$B$6:$H$1026,7,FALSE)</f>
        <v>muži C</v>
      </c>
      <c r="I50" s="37">
        <f>VLOOKUP($B50,Časy!$B$3:$E$957,4,FALSE)</f>
        <v>2.763888888888889E-2</v>
      </c>
    </row>
    <row r="51" spans="2:9" x14ac:dyDescent="0.2">
      <c r="B51" s="36">
        <f>Časy!B54</f>
        <v>32</v>
      </c>
      <c r="C51" s="83" t="str">
        <f>VLOOKUP($B51,'Databáze_běžců+Startovka'!$B$6:$H$1026,2,FALSE)</f>
        <v>Emil</v>
      </c>
      <c r="D51" s="83" t="str">
        <f>VLOOKUP($B51,'Databáze_běžců+Startovka'!$B$6:$H$1026,3,FALSE)</f>
        <v>Doseděl</v>
      </c>
      <c r="E51" s="36" t="str">
        <f>VLOOKUP($B51,'Databáze_běžců+Startovka'!$B$6:$H$1026,4,FALSE)</f>
        <v>M</v>
      </c>
      <c r="F51" s="36">
        <f>VLOOKUP($B51,'Databáze_běžců+Startovka'!$B$6:$H$1026,5,FALSE)</f>
        <v>1961</v>
      </c>
      <c r="G51" s="36" t="str">
        <f>VLOOKUP($B51,'Databáze_běžců+Startovka'!$B$6:$H$1026,6,FALSE)</f>
        <v>SKI-OB Šternberk</v>
      </c>
      <c r="H51" s="36" t="str">
        <f>VLOOKUP($B51,'Databáze_běžců+Startovka'!$B$6:$H$1026,7,FALSE)</f>
        <v>muži C</v>
      </c>
      <c r="I51" s="37">
        <f>VLOOKUP($B51,Časy!$B$3:$E$957,4,FALSE)</f>
        <v>2.7743055555555559E-2</v>
      </c>
    </row>
    <row r="52" spans="2:9" x14ac:dyDescent="0.2">
      <c r="B52" s="36">
        <f>Časy!B67</f>
        <v>13</v>
      </c>
      <c r="C52" s="83" t="str">
        <f>VLOOKUP($B52,'Databáze_běžců+Startovka'!$B$6:$H$1026,2,FALSE)</f>
        <v>Tomáš</v>
      </c>
      <c r="D52" s="83" t="str">
        <f>VLOOKUP($B52,'Databáze_běžců+Startovka'!$B$6:$H$1026,3,FALSE)</f>
        <v>Písek</v>
      </c>
      <c r="E52" s="36" t="str">
        <f>VLOOKUP($B52,'Databáze_běžců+Startovka'!$B$6:$H$1026,4,FALSE)</f>
        <v>M</v>
      </c>
      <c r="F52" s="36">
        <f>VLOOKUP($B52,'Databáze_běžců+Startovka'!$B$6:$H$1026,5,FALSE)</f>
        <v>1959</v>
      </c>
      <c r="G52" s="36" t="str">
        <f>VLOOKUP($B52,'Databáze_běžců+Startovka'!$B$6:$H$1026,6,FALSE)</f>
        <v>TJ Liga 100 Olomouc</v>
      </c>
      <c r="H52" s="36" t="str">
        <f>VLOOKUP($B52,'Databáze_běžců+Startovka'!$B$6:$H$1026,7,FALSE)</f>
        <v>muži C</v>
      </c>
      <c r="I52" s="37">
        <f>VLOOKUP($B52,Časy!$B$3:$E$957,4,FALSE)</f>
        <v>2.9930555555555557E-2</v>
      </c>
    </row>
    <row r="53" spans="2:9" x14ac:dyDescent="0.2">
      <c r="B53" s="36">
        <f>Časy!B24</f>
        <v>50</v>
      </c>
      <c r="C53" s="83" t="str">
        <f>VLOOKUP($B53,'Databáze_běžců+Startovka'!$B$6:$H$1026,2,FALSE)</f>
        <v>Petr</v>
      </c>
      <c r="D53" s="83" t="str">
        <f>VLOOKUP($B53,'Databáze_běžců+Startovka'!$B$6:$H$1026,3,FALSE)</f>
        <v>Skyva</v>
      </c>
      <c r="E53" s="36" t="str">
        <f>VLOOKUP($B53,'Databáze_běžců+Startovka'!$B$6:$H$1026,4,FALSE)</f>
        <v>M</v>
      </c>
      <c r="F53" s="36">
        <f>VLOOKUP($B53,'Databáze_běžců+Startovka'!$B$6:$H$1026,5,FALSE)</f>
        <v>1965</v>
      </c>
      <c r="G53" s="36" t="str">
        <f>VLOOKUP($B53,'Databáze_běžců+Startovka'!$B$6:$H$1026,6,FALSE)</f>
        <v>SKI OB Šternberk</v>
      </c>
      <c r="H53" s="36" t="str">
        <f>VLOOKUP($B53,'Databáze_běžců+Startovka'!$B$6:$H$1026,7,FALSE)</f>
        <v>muži C</v>
      </c>
      <c r="I53" s="37" t="str">
        <f>VLOOKUP($B53,Časy!$B$3:$E$957,4,FALSE)</f>
        <v>DNF</v>
      </c>
    </row>
    <row r="54" spans="2:9" x14ac:dyDescent="0.2">
      <c r="B54" s="36">
        <f>Časy!B35</f>
        <v>6</v>
      </c>
      <c r="C54" s="83" t="str">
        <f>VLOOKUP($B54,'Databáze_běžců+Startovka'!$B$6:$H$1026,2,FALSE)</f>
        <v>Ondřej</v>
      </c>
      <c r="D54" s="83" t="str">
        <f>VLOOKUP($B54,'Databáze_běžců+Startovka'!$B$6:$H$1026,3,FALSE)</f>
        <v>Němec</v>
      </c>
      <c r="E54" s="36" t="str">
        <f>VLOOKUP($B54,'Databáze_běžců+Startovka'!$B$6:$H$1026,4,FALSE)</f>
        <v>M</v>
      </c>
      <c r="F54" s="36">
        <f>VLOOKUP($B54,'Databáze_běžců+Startovka'!$B$6:$H$1026,5,FALSE)</f>
        <v>1957</v>
      </c>
      <c r="G54" s="36" t="str">
        <f>VLOOKUP($B54,'Databáze_běžců+Startovka'!$B$6:$H$1026,6,FALSE)</f>
        <v>AK Kroměříž</v>
      </c>
      <c r="H54" s="36" t="str">
        <f>VLOOKUP($B54,'Databáze_běžců+Startovka'!$B$6:$H$1026,7,FALSE)</f>
        <v>muži D</v>
      </c>
      <c r="I54" s="37">
        <f>VLOOKUP($B54,Časy!$B$3:$E$957,4,FALSE)</f>
        <v>2.5300925925925925E-2</v>
      </c>
    </row>
    <row r="55" spans="2:9" x14ac:dyDescent="0.2">
      <c r="B55" s="36">
        <f>Časy!B45</f>
        <v>19</v>
      </c>
      <c r="C55" s="83" t="str">
        <f>VLOOKUP($B55,'Databáze_běžců+Startovka'!$B$6:$H$1026,2,FALSE)</f>
        <v>Václav</v>
      </c>
      <c r="D55" s="83" t="str">
        <f>VLOOKUP($B55,'Databáze_běžců+Startovka'!$B$6:$H$1026,3,FALSE)</f>
        <v>Svak</v>
      </c>
      <c r="E55" s="36" t="str">
        <f>VLOOKUP($B55,'Databáze_běžců+Startovka'!$B$6:$H$1026,4,FALSE)</f>
        <v>M</v>
      </c>
      <c r="F55" s="36">
        <f>VLOOKUP($B55,'Databáze_běžců+Startovka'!$B$6:$H$1026,5,FALSE)</f>
        <v>1954</v>
      </c>
      <c r="G55" s="36" t="str">
        <f>VLOOKUP($B55,'Databáze_běžců+Startovka'!$B$6:$H$1026,6,FALSE)</f>
        <v>SK Moravský Beroun</v>
      </c>
      <c r="H55" s="36" t="str">
        <f>VLOOKUP($B55,'Databáze_běžců+Startovka'!$B$6:$H$1026,7,FALSE)</f>
        <v>muži D</v>
      </c>
      <c r="I55" s="37">
        <f>VLOOKUP($B55,Časy!$B$3:$E$957,4,FALSE)</f>
        <v>2.6990740740740742E-2</v>
      </c>
    </row>
    <row r="56" spans="2:9" x14ac:dyDescent="0.2">
      <c r="B56" s="36">
        <f>Časy!B50</f>
        <v>15</v>
      </c>
      <c r="C56" s="83" t="str">
        <f>VLOOKUP($B56,'Databáze_běžců+Startovka'!$B$6:$H$1026,2,FALSE)</f>
        <v>Ladislav</v>
      </c>
      <c r="D56" s="83" t="str">
        <f>VLOOKUP($B56,'Databáze_běžců+Startovka'!$B$6:$H$1026,3,FALSE)</f>
        <v>Špacír</v>
      </c>
      <c r="E56" s="36" t="str">
        <f>VLOOKUP($B56,'Databáze_běžců+Startovka'!$B$6:$H$1026,4,FALSE)</f>
        <v>M</v>
      </c>
      <c r="F56" s="36">
        <f>VLOOKUP($B56,'Databáze_běžců+Startovka'!$B$6:$H$1026,5,FALSE)</f>
        <v>1955</v>
      </c>
      <c r="G56" s="36" t="str">
        <f>VLOOKUP($B56,'Databáze_běžců+Startovka'!$B$6:$H$1026,6,FALSE)</f>
        <v>Loko Břeclav</v>
      </c>
      <c r="H56" s="36" t="str">
        <f>VLOOKUP($B56,'Databáze_běžců+Startovka'!$B$6:$H$1026,7,FALSE)</f>
        <v>muži D</v>
      </c>
      <c r="I56" s="37">
        <f>VLOOKUP($B56,Časy!$B$3:$E$957,4,FALSE)</f>
        <v>2.7314814814814816E-2</v>
      </c>
    </row>
    <row r="57" spans="2:9" x14ac:dyDescent="0.2">
      <c r="B57" s="36">
        <f>Časy!B64</f>
        <v>49</v>
      </c>
      <c r="C57" s="83" t="str">
        <f>VLOOKUP($B57,'Databáze_běžců+Startovka'!$B$6:$H$1026,2,FALSE)</f>
        <v>Milan</v>
      </c>
      <c r="D57" s="83" t="str">
        <f>VLOOKUP($B57,'Databáze_běžců+Startovka'!$B$6:$H$1026,3,FALSE)</f>
        <v>Kobliha</v>
      </c>
      <c r="E57" s="36" t="str">
        <f>VLOOKUP($B57,'Databáze_běžců+Startovka'!$B$6:$H$1026,4,FALSE)</f>
        <v>M</v>
      </c>
      <c r="F57" s="36">
        <f>VLOOKUP($B57,'Databáze_běžců+Startovka'!$B$6:$H$1026,5,FALSE)</f>
        <v>1957</v>
      </c>
      <c r="G57" s="36" t="str">
        <f>VLOOKUP($B57,'Databáze_běžců+Startovka'!$B$6:$H$1026,6,FALSE)</f>
        <v>LRS Vyškov</v>
      </c>
      <c r="H57" s="36" t="str">
        <f>VLOOKUP($B57,'Databáze_běžců+Startovka'!$B$6:$H$1026,7,FALSE)</f>
        <v>muži D</v>
      </c>
      <c r="I57" s="37">
        <f>VLOOKUP($B57,Časy!$B$3:$E$957,4,FALSE)</f>
        <v>2.9479166666666667E-2</v>
      </c>
    </row>
    <row r="58" spans="2:9" x14ac:dyDescent="0.2">
      <c r="B58" s="36">
        <f>Časy!B78</f>
        <v>61</v>
      </c>
      <c r="C58" s="83" t="str">
        <f>VLOOKUP($B58,'Databáze_běžců+Startovka'!$B$6:$H$1026,2,FALSE)</f>
        <v>Peter</v>
      </c>
      <c r="D58" s="83" t="str">
        <f>VLOOKUP($B58,'Databáze_běžců+Startovka'!$B$6:$H$1026,3,FALSE)</f>
        <v>Kosztyn</v>
      </c>
      <c r="E58" s="36" t="str">
        <f>VLOOKUP($B58,'Databáze_běžců+Startovka'!$B$6:$H$1026,4,FALSE)</f>
        <v>M</v>
      </c>
      <c r="F58" s="36">
        <f>VLOOKUP($B58,'Databáze_běžců+Startovka'!$B$6:$H$1026,5,FALSE)</f>
        <v>1958</v>
      </c>
      <c r="G58" s="36" t="str">
        <f>VLOOKUP($B58,'Databáze_běžců+Startovka'!$B$6:$H$1026,6,FALSE)</f>
        <v>Haná Prostějov</v>
      </c>
      <c r="H58" s="36" t="str">
        <f>VLOOKUP($B58,'Databáze_běžců+Startovka'!$B$6:$H$1026,7,FALSE)</f>
        <v>muži D</v>
      </c>
      <c r="I58" s="37">
        <f>VLOOKUP($B58,Časy!$B$3:$E$957,4,FALSE)</f>
        <v>3.1689814814814816E-2</v>
      </c>
    </row>
    <row r="59" spans="2:9" x14ac:dyDescent="0.2">
      <c r="B59" s="36">
        <f>Časy!B81</f>
        <v>12</v>
      </c>
      <c r="C59" s="83" t="str">
        <f>VLOOKUP($B59,'Databáze_běžců+Startovka'!$B$6:$H$1026,2,FALSE)</f>
        <v>Rostislav</v>
      </c>
      <c r="D59" s="83" t="str">
        <f>VLOOKUP($B59,'Databáze_běžců+Startovka'!$B$6:$H$1026,3,FALSE)</f>
        <v>Mráček</v>
      </c>
      <c r="E59" s="36" t="str">
        <f>VLOOKUP($B59,'Databáze_běžců+Startovka'!$B$6:$H$1026,4,FALSE)</f>
        <v>M</v>
      </c>
      <c r="F59" s="36">
        <f>VLOOKUP($B59,'Databáze_běžců+Startovka'!$B$6:$H$1026,5,FALSE)</f>
        <v>1954</v>
      </c>
      <c r="G59" s="36" t="str">
        <f>VLOOKUP($B59,'Databáze_běžců+Startovka'!$B$6:$H$1026,6,FALSE)</f>
        <v>Rokytnice</v>
      </c>
      <c r="H59" s="36" t="str">
        <f>VLOOKUP($B59,'Databáze_běžců+Startovka'!$B$6:$H$1026,7,FALSE)</f>
        <v>muži D</v>
      </c>
      <c r="I59" s="37">
        <f>VLOOKUP($B59,Časy!$B$3:$E$957,4,FALSE)</f>
        <v>3.3761574074074076E-2</v>
      </c>
    </row>
    <row r="60" spans="2:9" x14ac:dyDescent="0.2">
      <c r="B60" s="36">
        <f>Časy!B87</f>
        <v>26</v>
      </c>
      <c r="C60" s="83" t="str">
        <f>VLOOKUP($B60,'Databáze_běžců+Startovka'!$B$6:$H$1026,2,FALSE)</f>
        <v>Mariján</v>
      </c>
      <c r="D60" s="83" t="str">
        <f>VLOOKUP($B60,'Databáze_běžců+Startovka'!$B$6:$H$1026,3,FALSE)</f>
        <v>Fančovič</v>
      </c>
      <c r="E60" s="36" t="str">
        <f>VLOOKUP($B60,'Databáze_běžců+Startovka'!$B$6:$H$1026,4,FALSE)</f>
        <v>M</v>
      </c>
      <c r="F60" s="36">
        <f>VLOOKUP($B60,'Databáze_běžců+Startovka'!$B$6:$H$1026,5,FALSE)</f>
        <v>1952</v>
      </c>
      <c r="G60" s="36" t="str">
        <f>VLOOKUP($B60,'Databáze_běžců+Startovka'!$B$6:$H$1026,6,FALSE)</f>
        <v>TJ Liga 100 Olomouc</v>
      </c>
      <c r="H60" s="36" t="str">
        <f>VLOOKUP($B60,'Databáze_běžců+Startovka'!$B$6:$H$1026,7,FALSE)</f>
        <v>muži D</v>
      </c>
      <c r="I60" s="37">
        <f>VLOOKUP($B60,Časy!$B$3:$E$957,4,FALSE)</f>
        <v>3.6828703703703704E-2</v>
      </c>
    </row>
    <row r="61" spans="2:9" x14ac:dyDescent="0.2">
      <c r="B61" s="36">
        <f>Časy!B88</f>
        <v>60</v>
      </c>
      <c r="C61" s="83" t="str">
        <f>VLOOKUP($B61,'Databáze_běžců+Startovka'!$B$6:$H$1026,2,FALSE)</f>
        <v>František</v>
      </c>
      <c r="D61" s="83" t="str">
        <f>VLOOKUP($B61,'Databáze_běžců+Startovka'!$B$6:$H$1026,3,FALSE)</f>
        <v>Špičák</v>
      </c>
      <c r="E61" s="36" t="str">
        <f>VLOOKUP($B61,'Databáze_běžců+Startovka'!$B$6:$H$1026,4,FALSE)</f>
        <v>M</v>
      </c>
      <c r="F61" s="36">
        <f>VLOOKUP($B61,'Databáze_běžců+Startovka'!$B$6:$H$1026,5,FALSE)</f>
        <v>1956</v>
      </c>
      <c r="G61" s="36" t="str">
        <f>VLOOKUP($B61,'Databáze_běžců+Startovka'!$B$6:$H$1026,6,FALSE)</f>
        <v>Sokol Čelechovice</v>
      </c>
      <c r="H61" s="36" t="str">
        <f>VLOOKUP($B61,'Databáze_běžců+Startovka'!$B$6:$H$1026,7,FALSE)</f>
        <v>muži D</v>
      </c>
      <c r="I61" s="37">
        <f>VLOOKUP($B61,Časy!$B$3:$E$957,4,FALSE)</f>
        <v>3.8738425925925926E-2</v>
      </c>
    </row>
    <row r="62" spans="2:9" x14ac:dyDescent="0.2">
      <c r="B62" s="36">
        <f>Časy!B92</f>
        <v>51</v>
      </c>
      <c r="C62" s="83" t="str">
        <f>VLOOKUP($B62,'Databáze_běžců+Startovka'!$B$6:$H$1026,2,FALSE)</f>
        <v>Karel</v>
      </c>
      <c r="D62" s="83" t="str">
        <f>VLOOKUP($B62,'Databáze_běžců+Startovka'!$B$6:$H$1026,3,FALSE)</f>
        <v>Pikal</v>
      </c>
      <c r="E62" s="36" t="str">
        <f>VLOOKUP($B62,'Databáze_běžců+Startovka'!$B$6:$H$1026,4,FALSE)</f>
        <v>M</v>
      </c>
      <c r="F62" s="36">
        <f>VLOOKUP($B62,'Databáze_běžců+Startovka'!$B$6:$H$1026,5,FALSE)</f>
        <v>1949</v>
      </c>
      <c r="G62" s="36" t="str">
        <f>VLOOKUP($B62,'Databáze_běžců+Startovka'!$B$6:$H$1026,6,FALSE)</f>
        <v>KVS Olomouc</v>
      </c>
      <c r="H62" s="36" t="str">
        <f>VLOOKUP($B62,'Databáze_běžců+Startovka'!$B$6:$H$1026,7,FALSE)</f>
        <v>muži D</v>
      </c>
      <c r="I62" s="37">
        <f>VLOOKUP($B62,Časy!$B$3:$E$957,4,FALSE)</f>
        <v>4.4016203703703703E-2</v>
      </c>
    </row>
    <row r="63" spans="2:9" x14ac:dyDescent="0.2">
      <c r="B63" s="36">
        <f>Časy!B79</f>
        <v>21</v>
      </c>
      <c r="C63" s="83" t="str">
        <f>VLOOKUP($B63,'Databáze_běžců+Startovka'!$B$6:$H$1026,2,FALSE)</f>
        <v>Pavel</v>
      </c>
      <c r="D63" s="83" t="str">
        <f>VLOOKUP($B63,'Databáze_běžců+Startovka'!$B$6:$H$1026,3,FALSE)</f>
        <v>Jašek</v>
      </c>
      <c r="E63" s="36" t="str">
        <f>VLOOKUP($B63,'Databáze_běžců+Startovka'!$B$6:$H$1026,4,FALSE)</f>
        <v>M</v>
      </c>
      <c r="F63" s="36">
        <f>VLOOKUP($B63,'Databáze_běžců+Startovka'!$B$6:$H$1026,5,FALSE)</f>
        <v>1945</v>
      </c>
      <c r="G63" s="36" t="str">
        <f>VLOOKUP($B63,'Databáze_běžců+Startovka'!$B$6:$H$1026,6,FALSE)</f>
        <v>TJ Liga 100 Olomouc</v>
      </c>
      <c r="H63" s="36" t="str">
        <f>VLOOKUP($B63,'Databáze_běžců+Startovka'!$B$6:$H$1026,7,FALSE)</f>
        <v>muži E</v>
      </c>
      <c r="I63" s="37">
        <f>VLOOKUP($B63,Časy!$B$3:$E$957,4,FALSE)</f>
        <v>3.2222222222222222E-2</v>
      </c>
    </row>
    <row r="64" spans="2:9" x14ac:dyDescent="0.2">
      <c r="B64" s="36">
        <f>Časy!B80</f>
        <v>57</v>
      </c>
      <c r="C64" s="83" t="str">
        <f>VLOOKUP($B64,'Databáze_běžců+Startovka'!$B$6:$H$1026,2,FALSE)</f>
        <v>Jaromír</v>
      </c>
      <c r="D64" s="83" t="str">
        <f>VLOOKUP($B64,'Databáze_běžců+Startovka'!$B$6:$H$1026,3,FALSE)</f>
        <v>Vaněk</v>
      </c>
      <c r="E64" s="36" t="str">
        <f>VLOOKUP($B64,'Databáze_běžců+Startovka'!$B$6:$H$1026,4,FALSE)</f>
        <v>M</v>
      </c>
      <c r="F64" s="36">
        <f>VLOOKUP($B64,'Databáze_běžců+Startovka'!$B$6:$H$1026,5,FALSE)</f>
        <v>1948</v>
      </c>
      <c r="G64" s="36" t="str">
        <f>VLOOKUP($B64,'Databáze_běžců+Startovka'!$B$6:$H$1026,6,FALSE)</f>
        <v>TJ Liga 100 Olomouc</v>
      </c>
      <c r="H64" s="36" t="str">
        <f>VLOOKUP($B64,'Databáze_běžců+Startovka'!$B$6:$H$1026,7,FALSE)</f>
        <v>muži E</v>
      </c>
      <c r="I64" s="37">
        <f>VLOOKUP($B64,Časy!$B$3:$E$957,4,FALSE)</f>
        <v>3.3217592592592597E-2</v>
      </c>
    </row>
    <row r="65" spans="2:9" x14ac:dyDescent="0.2">
      <c r="B65" s="36">
        <f>Časy!B84</f>
        <v>1</v>
      </c>
      <c r="C65" s="83" t="str">
        <f>VLOOKUP($B65,'Databáze_běžců+Startovka'!$B$6:$H$1026,2,FALSE)</f>
        <v>Jiří</v>
      </c>
      <c r="D65" s="83" t="str">
        <f>VLOOKUP($B65,'Databáze_běžců+Startovka'!$B$6:$H$1026,3,FALSE)</f>
        <v>Morávek</v>
      </c>
      <c r="E65" s="36" t="str">
        <f>VLOOKUP($B65,'Databáze_běžců+Startovka'!$B$6:$H$1026,4,FALSE)</f>
        <v>M</v>
      </c>
      <c r="F65" s="36">
        <f>VLOOKUP($B65,'Databáze_běžců+Startovka'!$B$6:$H$1026,5,FALSE)</f>
        <v>1947</v>
      </c>
      <c r="G65" s="36" t="str">
        <f>VLOOKUP($B65,'Databáze_běžců+Startovka'!$B$6:$H$1026,6,FALSE)</f>
        <v>TJ Liga 100 Olomouc</v>
      </c>
      <c r="H65" s="36" t="str">
        <f>VLOOKUP($B65,'Databáze_běžců+Startovka'!$B$6:$H$1026,7,FALSE)</f>
        <v>muži E</v>
      </c>
      <c r="I65" s="37">
        <f>VLOOKUP($B65,Časy!$B$3:$E$957,4,FALSE)</f>
        <v>3.5706018518518519E-2</v>
      </c>
    </row>
    <row r="66" spans="2:9" x14ac:dyDescent="0.2">
      <c r="B66" s="36">
        <f>Časy!B4</f>
        <v>130</v>
      </c>
      <c r="C66" s="83" t="str">
        <f>VLOOKUP($B66,'Databáze_běžců+Startovka'!$B$6:$H$1026,2,FALSE)</f>
        <v>Šimon</v>
      </c>
      <c r="D66" s="83" t="str">
        <f>VLOOKUP($B66,'Databáze_běžců+Startovka'!$B$6:$H$1026,3,FALSE)</f>
        <v>Lukašák</v>
      </c>
      <c r="E66" s="36" t="str">
        <f>VLOOKUP($B66,'Databáze_běžců+Startovka'!$B$6:$H$1026,4,FALSE)</f>
        <v>M</v>
      </c>
      <c r="F66" s="36">
        <f>VLOOKUP($B66,'Databáze_běžců+Startovka'!$B$6:$H$1026,5,FALSE)</f>
        <v>2002</v>
      </c>
      <c r="G66" s="36" t="str">
        <f>VLOOKUP($B66,'Databáze_běžců+Startovka'!$B$6:$H$1026,6,FALSE)</f>
        <v>SKI OB Šternberk</v>
      </c>
      <c r="H66" s="36" t="str">
        <f>VLOOKUP($B66,'Databáze_běžců+Startovka'!$B$6:$H$1026,7,FALSE)</f>
        <v>P</v>
      </c>
      <c r="I66" s="37">
        <f>VLOOKUP($B66,Časy!$B$3:$E$957,4,FALSE)</f>
        <v>1.0578703703703703E-2</v>
      </c>
    </row>
    <row r="67" spans="2:9" x14ac:dyDescent="0.2">
      <c r="B67" s="36">
        <f>Časy!B5</f>
        <v>27</v>
      </c>
      <c r="C67" s="83" t="str">
        <f>VLOOKUP($B67,'Databáze_běžců+Startovka'!$B$6:$H$1026,2,FALSE)</f>
        <v>Matyáš</v>
      </c>
      <c r="D67" s="83" t="str">
        <f>VLOOKUP($B67,'Databáze_běžců+Startovka'!$B$6:$H$1026,3,FALSE)</f>
        <v>Doležal</v>
      </c>
      <c r="E67" s="36" t="str">
        <f>VLOOKUP($B67,'Databáze_běžců+Startovka'!$B$6:$H$1026,4,FALSE)</f>
        <v>M</v>
      </c>
      <c r="F67" s="36">
        <f>VLOOKUP($B67,'Databáze_běžců+Startovka'!$B$6:$H$1026,5,FALSE)</f>
        <v>2002</v>
      </c>
      <c r="G67" s="36" t="str">
        <f>VLOOKUP($B67,'Databáze_běžců+Startovka'!$B$6:$H$1026,6,FALSE)</f>
        <v>SKI-OB Šternberk</v>
      </c>
      <c r="H67" s="36" t="str">
        <f>VLOOKUP($B67,'Databáze_běžců+Startovka'!$B$6:$H$1026,7,FALSE)</f>
        <v>P</v>
      </c>
      <c r="I67" s="37">
        <f>VLOOKUP($B67,Časy!$B$3:$E$957,4,FALSE)</f>
        <v>1.0694444444444444E-2</v>
      </c>
    </row>
    <row r="68" spans="2:9" x14ac:dyDescent="0.2">
      <c r="B68" s="36">
        <f>Časy!B6</f>
        <v>30</v>
      </c>
      <c r="C68" s="83" t="str">
        <f>VLOOKUP($B68,'Databáze_běžců+Startovka'!$B$6:$H$1026,2,FALSE)</f>
        <v>Radek</v>
      </c>
      <c r="D68" s="83" t="str">
        <f>VLOOKUP($B68,'Databáze_běžců+Startovka'!$B$6:$H$1026,3,FALSE)</f>
        <v>Svoboda</v>
      </c>
      <c r="E68" s="36" t="str">
        <f>VLOOKUP($B68,'Databáze_běžců+Startovka'!$B$6:$H$1026,4,FALSE)</f>
        <v>M</v>
      </c>
      <c r="F68" s="36">
        <f>VLOOKUP($B68,'Databáze_běžců+Startovka'!$B$6:$H$1026,5,FALSE)</f>
        <v>2002</v>
      </c>
      <c r="G68" s="36" t="str">
        <f>VLOOKUP($B68,'Databáze_běžců+Startovka'!$B$6:$H$1026,6,FALSE)</f>
        <v>SKI-OB Šternberk</v>
      </c>
      <c r="H68" s="36" t="str">
        <f>VLOOKUP($B68,'Databáze_běžců+Startovka'!$B$6:$H$1026,7,FALSE)</f>
        <v>P</v>
      </c>
      <c r="I68" s="37">
        <f>VLOOKUP($B68,Časy!$B$3:$E$957,4,FALSE)</f>
        <v>1.1608796296296296E-2</v>
      </c>
    </row>
    <row r="69" spans="2:9" x14ac:dyDescent="0.2">
      <c r="B69" s="36">
        <f>Časy!B7</f>
        <v>28</v>
      </c>
      <c r="C69" s="83" t="str">
        <f>VLOOKUP($B69,'Databáze_běžců+Startovka'!$B$6:$H$1026,2,FALSE)</f>
        <v>David</v>
      </c>
      <c r="D69" s="83" t="str">
        <f>VLOOKUP($B69,'Databáze_běžců+Startovka'!$B$6:$H$1026,3,FALSE)</f>
        <v>Neumann</v>
      </c>
      <c r="E69" s="36" t="str">
        <f>VLOOKUP($B69,'Databáze_běžců+Startovka'!$B$6:$H$1026,4,FALSE)</f>
        <v>M</v>
      </c>
      <c r="F69" s="36">
        <f>VLOOKUP($B69,'Databáze_běžců+Startovka'!$B$6:$H$1026,5,FALSE)</f>
        <v>2001</v>
      </c>
      <c r="G69" s="36" t="str">
        <f>VLOOKUP($B69,'Databáze_běžců+Startovka'!$B$6:$H$1026,6,FALSE)</f>
        <v>SKI-OB Šternberk</v>
      </c>
      <c r="H69" s="36" t="str">
        <f>VLOOKUP($B69,'Databáze_běžců+Startovka'!$B$6:$H$1026,7,FALSE)</f>
        <v>P</v>
      </c>
      <c r="I69" s="37">
        <f>VLOOKUP($B69,Časy!$B$3:$E$957,4,FALSE)</f>
        <v>1.2280092592592592E-2</v>
      </c>
    </row>
    <row r="70" spans="2:9" x14ac:dyDescent="0.2">
      <c r="B70" s="36">
        <f>Časy!B56</f>
        <v>129</v>
      </c>
      <c r="C70" s="83" t="str">
        <f>VLOOKUP($B70,'Databáze_běžců+Startovka'!$B$6:$H$1026,2,FALSE)</f>
        <v>Amálka</v>
      </c>
      <c r="D70" s="83" t="str">
        <f>VLOOKUP($B70,'Databáze_běžců+Startovka'!$B$6:$H$1026,3,FALSE)</f>
        <v>Gottwaldová</v>
      </c>
      <c r="E70" s="36" t="str">
        <f>VLOOKUP($B70,'Databáze_běžců+Startovka'!$B$6:$H$1026,4,FALSE)</f>
        <v>Ž</v>
      </c>
      <c r="F70" s="36">
        <f>VLOOKUP($B70,'Databáze_běžců+Startovka'!$B$6:$H$1026,5,FALSE)</f>
        <v>2009</v>
      </c>
      <c r="G70" s="36" t="str">
        <f>VLOOKUP($B70,'Databáze_běžců+Startovka'!$B$6:$H$1026,6,FALSE)</f>
        <v>Agentura 26</v>
      </c>
      <c r="H70" s="36" t="str">
        <f>VLOOKUP($B70,'Databáze_běžců+Startovka'!$B$6:$H$1026,7,FALSE)</f>
        <v>P</v>
      </c>
      <c r="I70" s="37">
        <f>VLOOKUP($B70,Časy!$B$3:$E$957,4,FALSE)</f>
        <v>2.0474537037037038E-2</v>
      </c>
    </row>
    <row r="71" spans="2:9" x14ac:dyDescent="0.2">
      <c r="B71" s="36">
        <f>Časy!B57</f>
        <v>127</v>
      </c>
      <c r="C71" s="83" t="str">
        <f>VLOOKUP($B71,'Databáze_běžců+Startovka'!$B$6:$H$1026,2,FALSE)</f>
        <v>Dorota</v>
      </c>
      <c r="D71" s="83" t="str">
        <f>VLOOKUP($B71,'Databáze_běžců+Startovka'!$B$6:$H$1026,3,FALSE)</f>
        <v>Hanáková</v>
      </c>
      <c r="E71" s="36" t="str">
        <f>VLOOKUP($B71,'Databáze_běžců+Startovka'!$B$6:$H$1026,4,FALSE)</f>
        <v>Ž</v>
      </c>
      <c r="F71" s="36">
        <f>VLOOKUP($B71,'Databáze_běžců+Startovka'!$B$6:$H$1026,5,FALSE)</f>
        <v>2010</v>
      </c>
      <c r="G71" s="36" t="str">
        <f>VLOOKUP($B71,'Databáze_běžců+Startovka'!$B$6:$H$1026,6,FALSE)</f>
        <v>SKI OB Šternberk</v>
      </c>
      <c r="H71" s="36" t="str">
        <f>VLOOKUP($B71,'Databáze_běžců+Startovka'!$B$6:$H$1026,7,FALSE)</f>
        <v>P</v>
      </c>
      <c r="I71" s="37">
        <f>VLOOKUP($B71,Časy!$B$3:$E$957,4,FALSE)</f>
        <v>2.0474537037037038E-2</v>
      </c>
    </row>
    <row r="72" spans="2:9" x14ac:dyDescent="0.2">
      <c r="B72" s="36">
        <f>Časy!B55</f>
        <v>128</v>
      </c>
      <c r="C72" s="83" t="str">
        <f>VLOOKUP($B72,'Databáze_běžců+Startovka'!$B$6:$H$1026,2,FALSE)</f>
        <v>Tomáš</v>
      </c>
      <c r="D72" s="83" t="str">
        <f>VLOOKUP($B72,'Databáze_běžců+Startovka'!$B$6:$H$1026,3,FALSE)</f>
        <v>Tvarůžka</v>
      </c>
      <c r="E72" s="36" t="str">
        <f>VLOOKUP($B72,'Databáze_běžců+Startovka'!$B$6:$H$1026,4,FALSE)</f>
        <v>M</v>
      </c>
      <c r="F72" s="36">
        <f>VLOOKUP($B72,'Databáze_běžců+Startovka'!$B$6:$H$1026,5,FALSE)</f>
        <v>2008</v>
      </c>
      <c r="G72" s="36" t="str">
        <f>VLOOKUP($B72,'Databáze_běžců+Startovka'!$B$6:$H$1026,6,FALSE)</f>
        <v>ONěmec.cz</v>
      </c>
      <c r="H72" s="36" t="str">
        <f>VLOOKUP($B72,'Databáze_běžců+Startovka'!$B$6:$H$1026,7,FALSE)</f>
        <v>P</v>
      </c>
      <c r="I72" s="37">
        <f>VLOOKUP($B72,Časy!$B$3:$E$957,4,FALSE)</f>
        <v>2.704861111111111E-2</v>
      </c>
    </row>
    <row r="73" spans="2:9" x14ac:dyDescent="0.2">
      <c r="B73" s="36">
        <f>Časy!B30</f>
        <v>3</v>
      </c>
      <c r="C73" s="83" t="str">
        <f>VLOOKUP($B73,'Databáze_běžců+Startovka'!$B$6:$H$1026,2,FALSE)</f>
        <v>Martina</v>
      </c>
      <c r="D73" s="83" t="str">
        <f>VLOOKUP($B73,'Databáze_běžců+Startovka'!$B$6:$H$1026,3,FALSE)</f>
        <v>Novotná</v>
      </c>
      <c r="E73" s="36" t="str">
        <f>VLOOKUP($B73,'Databáze_běžců+Startovka'!$B$6:$H$1026,4,FALSE)</f>
        <v>Ž</v>
      </c>
      <c r="F73" s="36">
        <f>VLOOKUP($B73,'Databáze_běžců+Startovka'!$B$6:$H$1026,5,FALSE)</f>
        <v>1988</v>
      </c>
      <c r="G73" s="36" t="str">
        <f>VLOOKUP($B73,'Databáze_běžců+Startovka'!$B$6:$H$1026,6,FALSE)</f>
        <v>AK Kroměříž</v>
      </c>
      <c r="H73" s="36" t="str">
        <f>VLOOKUP($B73,'Databáze_běžců+Startovka'!$B$6:$H$1026,7,FALSE)</f>
        <v>ženy F</v>
      </c>
      <c r="I73" s="37">
        <f>VLOOKUP($B73,Časy!$B$3:$E$957,4,FALSE)</f>
        <v>2.479166666666667E-2</v>
      </c>
    </row>
    <row r="74" spans="2:9" x14ac:dyDescent="0.2">
      <c r="B74" s="36">
        <f>Časy!B42</f>
        <v>62</v>
      </c>
      <c r="C74" s="83" t="str">
        <f>VLOOKUP($B74,'Databáze_běžců+Startovka'!$B$6:$H$1026,2,FALSE)</f>
        <v>Jana</v>
      </c>
      <c r="D74" s="83" t="str">
        <f>VLOOKUP($B74,'Databáze_běžců+Startovka'!$B$6:$H$1026,3,FALSE)</f>
        <v>Matějíková</v>
      </c>
      <c r="E74" s="36" t="str">
        <f>VLOOKUP($B74,'Databáze_běžců+Startovka'!$B$6:$H$1026,4,FALSE)</f>
        <v>Ž</v>
      </c>
      <c r="F74" s="36">
        <f>VLOOKUP($B74,'Databáze_běžců+Startovka'!$B$6:$H$1026,5,FALSE)</f>
        <v>1990</v>
      </c>
      <c r="G74" s="36" t="str">
        <f>VLOOKUP($B74,'Databáze_běžců+Startovka'!$B$6:$H$1026,6,FALSE)</f>
        <v>TJ Liga 100 Olomouc</v>
      </c>
      <c r="H74" s="36" t="str">
        <f>VLOOKUP($B74,'Databáze_běžců+Startovka'!$B$6:$H$1026,7,FALSE)</f>
        <v>ženy F</v>
      </c>
      <c r="I74" s="37">
        <f>VLOOKUP($B74,Časy!$B$3:$E$957,4,FALSE)</f>
        <v>2.6793981481481485E-2</v>
      </c>
    </row>
    <row r="75" spans="2:9" x14ac:dyDescent="0.2">
      <c r="B75" s="36">
        <f>Časy!B44</f>
        <v>36</v>
      </c>
      <c r="C75" s="83" t="str">
        <f>VLOOKUP($B75,'Databáze_běžců+Startovka'!$B$6:$H$1026,2,FALSE)</f>
        <v>Alena</v>
      </c>
      <c r="D75" s="83" t="str">
        <f>VLOOKUP($B75,'Databáze_běžců+Startovka'!$B$6:$H$1026,3,FALSE)</f>
        <v>Losertová</v>
      </c>
      <c r="E75" s="36" t="str">
        <f>VLOOKUP($B75,'Databáze_běžců+Startovka'!$B$6:$H$1026,4,FALSE)</f>
        <v>Ž</v>
      </c>
      <c r="F75" s="36">
        <f>VLOOKUP($B75,'Databáze_běžců+Startovka'!$B$6:$H$1026,5,FALSE)</f>
        <v>1988</v>
      </c>
      <c r="G75" s="36" t="str">
        <f>VLOOKUP($B75,'Databáze_běžců+Startovka'!$B$6:$H$1026,6,FALSE)</f>
        <v>ZAPRO Osek</v>
      </c>
      <c r="H75" s="36" t="str">
        <f>VLOOKUP($B75,'Databáze_běžců+Startovka'!$B$6:$H$1026,7,FALSE)</f>
        <v>ženy F</v>
      </c>
      <c r="I75" s="37">
        <f>VLOOKUP($B75,Časy!$B$3:$E$957,4,FALSE)</f>
        <v>2.6944444444444441E-2</v>
      </c>
    </row>
    <row r="76" spans="2:9" x14ac:dyDescent="0.2">
      <c r="B76" s="36">
        <f>Časy!B47</f>
        <v>9</v>
      </c>
      <c r="C76" s="83" t="str">
        <f>VLOOKUP($B76,'Databáze_běžců+Startovka'!$B$6:$H$1026,2,FALSE)</f>
        <v>Jana</v>
      </c>
      <c r="D76" s="83" t="str">
        <f>VLOOKUP($B76,'Databáze_běžců+Startovka'!$B$6:$H$1026,3,FALSE)</f>
        <v>Václavkovká</v>
      </c>
      <c r="E76" s="36" t="str">
        <f>VLOOKUP($B76,'Databáze_běžců+Startovka'!$B$6:$H$1026,4,FALSE)</f>
        <v>Ž</v>
      </c>
      <c r="F76" s="36">
        <f>VLOOKUP($B76,'Databáze_běžců+Startovka'!$B$6:$H$1026,5,FALSE)</f>
        <v>1989</v>
      </c>
      <c r="G76" s="36" t="str">
        <f>VLOOKUP($B76,'Databáze_běžců+Startovka'!$B$6:$H$1026,6,FALSE)</f>
        <v>SKI-OB Šternberk</v>
      </c>
      <c r="H76" s="36" t="str">
        <f>VLOOKUP($B76,'Databáze_běžců+Startovka'!$B$6:$H$1026,7,FALSE)</f>
        <v>ženy F</v>
      </c>
      <c r="I76" s="37">
        <f>VLOOKUP($B76,Časy!$B$3:$E$957,4,FALSE)</f>
        <v>2.71875E-2</v>
      </c>
    </row>
    <row r="77" spans="2:9" x14ac:dyDescent="0.2">
      <c r="B77" s="36">
        <f>Časy!B51</f>
        <v>82</v>
      </c>
      <c r="C77" s="83" t="str">
        <f>VLOOKUP($B77,'Databáze_běžců+Startovka'!$B$6:$H$1026,2,FALSE)</f>
        <v>Anna</v>
      </c>
      <c r="D77" s="83" t="str">
        <f>VLOOKUP($B77,'Databáze_běžců+Startovka'!$B$6:$H$1026,3,FALSE)</f>
        <v>Belaníková</v>
      </c>
      <c r="E77" s="36" t="str">
        <f>VLOOKUP($B77,'Databáze_běžců+Startovka'!$B$6:$H$1026,4,FALSE)</f>
        <v>Ž</v>
      </c>
      <c r="F77" s="36">
        <f>VLOOKUP($B77,'Databáze_běžců+Startovka'!$B$6:$H$1026,5,FALSE)</f>
        <v>2002</v>
      </c>
      <c r="G77" s="36" t="str">
        <f>VLOOKUP($B77,'Databáze_běžců+Startovka'!$B$6:$H$1026,6,FALSE)</f>
        <v>AK Olomouc</v>
      </c>
      <c r="H77" s="36" t="str">
        <f>VLOOKUP($B77,'Databáze_běžců+Startovka'!$B$6:$H$1026,7,FALSE)</f>
        <v>ženy F</v>
      </c>
      <c r="I77" s="37">
        <f>VLOOKUP($B77,Časy!$B$3:$E$957,4,FALSE)</f>
        <v>2.7453703703703702E-2</v>
      </c>
    </row>
    <row r="78" spans="2:9" x14ac:dyDescent="0.2">
      <c r="B78" s="36">
        <f>Časy!B61</f>
        <v>71</v>
      </c>
      <c r="C78" s="83" t="str">
        <f>VLOOKUP($B78,'Databáze_běžců+Startovka'!$B$6:$H$1026,2,FALSE)</f>
        <v>Lucie</v>
      </c>
      <c r="D78" s="83" t="str">
        <f>VLOOKUP($B78,'Databáze_běžců+Startovka'!$B$6:$H$1026,3,FALSE)</f>
        <v>Švarcová</v>
      </c>
      <c r="E78" s="36" t="str">
        <f>VLOOKUP($B78,'Databáze_běžců+Startovka'!$B$6:$H$1026,4,FALSE)</f>
        <v>Ž</v>
      </c>
      <c r="F78" s="36">
        <f>VLOOKUP($B78,'Databáze_běžců+Startovka'!$B$6:$H$1026,5,FALSE)</f>
        <v>1984</v>
      </c>
      <c r="G78" s="36" t="str">
        <f>VLOOKUP($B78,'Databáze_běžců+Startovka'!$B$6:$H$1026,6,FALSE)</f>
        <v>AD Team</v>
      </c>
      <c r="H78" s="36" t="str">
        <f>VLOOKUP($B78,'Databáze_běžců+Startovka'!$B$6:$H$1026,7,FALSE)</f>
        <v>ženy F</v>
      </c>
      <c r="I78" s="37">
        <f>VLOOKUP($B78,Časy!$B$3:$E$957,4,FALSE)</f>
        <v>2.8969907407407406E-2</v>
      </c>
    </row>
    <row r="79" spans="2:9" x14ac:dyDescent="0.2">
      <c r="B79" s="36">
        <f>Časy!B65</f>
        <v>4</v>
      </c>
      <c r="C79" s="83" t="str">
        <f>VLOOKUP($B79,'Databáze_běžců+Startovka'!$B$6:$H$1026,2,FALSE)</f>
        <v>Blanka</v>
      </c>
      <c r="D79" s="83" t="str">
        <f>VLOOKUP($B79,'Databáze_běžců+Startovka'!$B$6:$H$1026,3,FALSE)</f>
        <v>Doleželová</v>
      </c>
      <c r="E79" s="36" t="str">
        <f>VLOOKUP($B79,'Databáze_běžců+Startovka'!$B$6:$H$1026,4,FALSE)</f>
        <v>Ž</v>
      </c>
      <c r="F79" s="36">
        <f>VLOOKUP($B79,'Databáze_běžců+Startovka'!$B$6:$H$1026,5,FALSE)</f>
        <v>1979</v>
      </c>
      <c r="G79" s="36" t="str">
        <f>VLOOKUP($B79,'Databáze_běžců+Startovka'!$B$6:$H$1026,6,FALSE)</f>
        <v>TJ Liga 100 Olomouc</v>
      </c>
      <c r="H79" s="36" t="str">
        <f>VLOOKUP($B79,'Databáze_běžců+Startovka'!$B$6:$H$1026,7,FALSE)</f>
        <v>ženy F</v>
      </c>
      <c r="I79" s="37">
        <f>VLOOKUP($B79,Časy!$B$3:$E$957,4,FALSE)</f>
        <v>2.9756944444444447E-2</v>
      </c>
    </row>
    <row r="80" spans="2:9" x14ac:dyDescent="0.2">
      <c r="B80" s="36">
        <f>Časy!B74</f>
        <v>45</v>
      </c>
      <c r="C80" s="83" t="str">
        <f>VLOOKUP($B80,'Databáze_běžců+Startovka'!$B$6:$H$1026,2,FALSE)</f>
        <v>Lenka</v>
      </c>
      <c r="D80" s="83" t="str">
        <f>VLOOKUP($B80,'Databáze_běžců+Startovka'!$B$6:$H$1026,3,FALSE)</f>
        <v>Piňosová</v>
      </c>
      <c r="E80" s="36" t="str">
        <f>VLOOKUP($B80,'Databáze_běžců+Startovka'!$B$6:$H$1026,4,FALSE)</f>
        <v>Ž</v>
      </c>
      <c r="F80" s="36">
        <f>VLOOKUP($B80,'Databáze_běžců+Startovka'!$B$6:$H$1026,5,FALSE)</f>
        <v>1982</v>
      </c>
      <c r="G80" s="36" t="str">
        <f>VLOOKUP($B80,'Databáze_běžců+Startovka'!$B$6:$H$1026,6,FALSE)</f>
        <v>-</v>
      </c>
      <c r="H80" s="36" t="str">
        <f>VLOOKUP($B80,'Databáze_běžců+Startovka'!$B$6:$H$1026,7,FALSE)</f>
        <v>ženy F</v>
      </c>
      <c r="I80" s="37">
        <f>VLOOKUP($B80,Časy!$B$3:$E$957,4,FALSE)</f>
        <v>3.107638888888889E-2</v>
      </c>
    </row>
    <row r="81" spans="2:9" x14ac:dyDescent="0.2">
      <c r="B81" s="36">
        <f>Časy!B77</f>
        <v>7</v>
      </c>
      <c r="C81" s="83" t="str">
        <f>VLOOKUP($B81,'Databáze_běžců+Startovka'!$B$6:$H$1026,2,FALSE)</f>
        <v>Zuzana</v>
      </c>
      <c r="D81" s="83" t="str">
        <f>VLOOKUP($B81,'Databáze_běžců+Startovka'!$B$6:$H$1026,3,FALSE)</f>
        <v>Hubáčková</v>
      </c>
      <c r="E81" s="36" t="str">
        <f>VLOOKUP($B81,'Databáze_běžců+Startovka'!$B$6:$H$1026,4,FALSE)</f>
        <v>Ž</v>
      </c>
      <c r="F81" s="36">
        <f>VLOOKUP($B81,'Databáze_běžců+Startovka'!$B$6:$H$1026,5,FALSE)</f>
        <v>1987</v>
      </c>
      <c r="G81" s="36" t="str">
        <f>VLOOKUP($B81,'Databáze_běžců+Startovka'!$B$6:$H$1026,6,FALSE)</f>
        <v>AK Drnovice</v>
      </c>
      <c r="H81" s="36" t="str">
        <f>VLOOKUP($B81,'Databáze_běžců+Startovka'!$B$6:$H$1026,7,FALSE)</f>
        <v>ženy F</v>
      </c>
      <c r="I81" s="37">
        <f>VLOOKUP($B81,Časy!$B$3:$E$957,4,FALSE)</f>
        <v>3.1574074074074074E-2</v>
      </c>
    </row>
    <row r="82" spans="2:9" x14ac:dyDescent="0.2">
      <c r="B82" s="36">
        <f>Časy!B82</f>
        <v>53</v>
      </c>
      <c r="C82" s="83" t="str">
        <f>VLOOKUP($B82,'Databáze_běžců+Startovka'!$B$6:$H$1026,2,FALSE)</f>
        <v>Iva</v>
      </c>
      <c r="D82" s="83" t="str">
        <f>VLOOKUP($B82,'Databáze_běžců+Startovka'!$B$6:$H$1026,3,FALSE)</f>
        <v>Vodičková</v>
      </c>
      <c r="E82" s="36" t="str">
        <f>VLOOKUP($B82,'Databáze_běžců+Startovka'!$B$6:$H$1026,4,FALSE)</f>
        <v>Ž</v>
      </c>
      <c r="F82" s="36">
        <f>VLOOKUP($B82,'Databáze_běžců+Startovka'!$B$6:$H$1026,5,FALSE)</f>
        <v>1981</v>
      </c>
      <c r="G82" s="36" t="str">
        <f>VLOOKUP($B82,'Databáze_běžců+Startovka'!$B$6:$H$1026,6,FALSE)</f>
        <v>TTC Olomouc</v>
      </c>
      <c r="H82" s="36" t="str">
        <f>VLOOKUP($B82,'Databáze_běžců+Startovka'!$B$6:$H$1026,7,FALSE)</f>
        <v>ženy F</v>
      </c>
      <c r="I82" s="37">
        <f>VLOOKUP($B82,Časy!$B$3:$E$957,4,FALSE)</f>
        <v>3.5034722222222224E-2</v>
      </c>
    </row>
    <row r="83" spans="2:9" x14ac:dyDescent="0.2">
      <c r="B83" s="36">
        <f>Časy!B86</f>
        <v>16</v>
      </c>
      <c r="C83" s="83" t="str">
        <f>VLOOKUP($B83,'Databáze_běžců+Startovka'!$B$6:$H$1026,2,FALSE)</f>
        <v>Veronika</v>
      </c>
      <c r="D83" s="83" t="str">
        <f>VLOOKUP($B83,'Databáze_běžců+Startovka'!$B$6:$H$1026,3,FALSE)</f>
        <v>Lubrichová</v>
      </c>
      <c r="E83" s="36" t="str">
        <f>VLOOKUP($B83,'Databáze_běžců+Startovka'!$B$6:$H$1026,4,FALSE)</f>
        <v>Ž</v>
      </c>
      <c r="F83" s="36">
        <f>VLOOKUP($B83,'Databáze_běžců+Startovka'!$B$6:$H$1026,5,FALSE)</f>
        <v>2004</v>
      </c>
      <c r="G83" s="36" t="str">
        <f>VLOOKUP($B83,'Databáze_běžců+Startovka'!$B$6:$H$1026,6,FALSE)</f>
        <v>SKI-OB Šternberk</v>
      </c>
      <c r="H83" s="36" t="str">
        <f>VLOOKUP($B83,'Databáze_běžců+Startovka'!$B$6:$H$1026,7,FALSE)</f>
        <v>ženy F</v>
      </c>
      <c r="I83" s="37">
        <f>VLOOKUP($B83,Časy!$B$3:$E$957,4,FALSE)</f>
        <v>3.6574074074074071E-2</v>
      </c>
    </row>
    <row r="84" spans="2:9" x14ac:dyDescent="0.2">
      <c r="B84" s="36">
        <f>Časy!B89</f>
        <v>64</v>
      </c>
      <c r="C84" s="83" t="str">
        <f>VLOOKUP($B84,'Databáze_běžců+Startovka'!$B$6:$H$1026,2,FALSE)</f>
        <v>Jaroslava</v>
      </c>
      <c r="D84" s="83" t="str">
        <f>VLOOKUP($B84,'Databáze_běžců+Startovka'!$B$6:$H$1026,3,FALSE)</f>
        <v>Šlahařová</v>
      </c>
      <c r="E84" s="36" t="str">
        <f>VLOOKUP($B84,'Databáze_běžců+Startovka'!$B$6:$H$1026,4,FALSE)</f>
        <v>Ž</v>
      </c>
      <c r="F84" s="36">
        <f>VLOOKUP($B84,'Databáze_běžců+Startovka'!$B$6:$H$1026,5,FALSE)</f>
        <v>1983</v>
      </c>
      <c r="G84" s="36" t="str">
        <f>VLOOKUP($B84,'Databáze_běžců+Startovka'!$B$6:$H$1026,6,FALSE)</f>
        <v>TJ Liga 100 Olomouc</v>
      </c>
      <c r="H84" s="36" t="str">
        <f>VLOOKUP($B84,'Databáze_běžců+Startovka'!$B$6:$H$1026,7,FALSE)</f>
        <v>ženy F</v>
      </c>
      <c r="I84" s="37">
        <f>VLOOKUP($B84,Časy!$B$3:$E$957,4,FALSE)</f>
        <v>3.7928240740740742E-2</v>
      </c>
    </row>
    <row r="85" spans="2:9" x14ac:dyDescent="0.2">
      <c r="B85" s="36">
        <f>Časy!B90</f>
        <v>24</v>
      </c>
      <c r="C85" s="83" t="str">
        <f>VLOOKUP($B85,'Databáze_běžců+Startovka'!$B$6:$H$1026,2,FALSE)</f>
        <v>Ladislava</v>
      </c>
      <c r="D85" s="83" t="str">
        <f>VLOOKUP($B85,'Databáze_běžců+Startovka'!$B$6:$H$1026,3,FALSE)</f>
        <v>Smékalová</v>
      </c>
      <c r="E85" s="36" t="str">
        <f>VLOOKUP($B85,'Databáze_běžců+Startovka'!$B$6:$H$1026,4,FALSE)</f>
        <v>Ž</v>
      </c>
      <c r="F85" s="36">
        <f>VLOOKUP($B85,'Databáze_běžců+Startovka'!$B$6:$H$1026,5,FALSE)</f>
        <v>1980</v>
      </c>
      <c r="G85" s="36">
        <f>VLOOKUP($B85,'Databáze_běžců+Startovka'!$B$6:$H$1026,6,FALSE)</f>
        <v>0</v>
      </c>
      <c r="H85" s="36" t="str">
        <f>VLOOKUP($B85,'Databáze_běžců+Startovka'!$B$6:$H$1026,7,FALSE)</f>
        <v>ženy F</v>
      </c>
      <c r="I85" s="37">
        <f>VLOOKUP($B85,Časy!$B$3:$E$957,4,FALSE)</f>
        <v>3.8379629629629632E-2</v>
      </c>
    </row>
    <row r="86" spans="2:9" x14ac:dyDescent="0.2">
      <c r="B86" s="36">
        <f>Časy!B27</f>
        <v>86</v>
      </c>
      <c r="C86" s="83" t="str">
        <f>VLOOKUP($B86,'Databáze_běžců+Startovka'!$B$6:$H$1026,2,FALSE)</f>
        <v>Marie</v>
      </c>
      <c r="D86" s="83" t="str">
        <f>VLOOKUP($B86,'Databáze_běžců+Startovka'!$B$6:$H$1026,3,FALSE)</f>
        <v>Delingerová</v>
      </c>
      <c r="E86" s="36" t="str">
        <f>VLOOKUP($B86,'Databáze_běžců+Startovka'!$B$6:$H$1026,4,FALSE)</f>
        <v>Ž</v>
      </c>
      <c r="F86" s="36">
        <f>VLOOKUP($B86,'Databáze_běžců+Startovka'!$B$6:$H$1026,5,FALSE)</f>
        <v>1976</v>
      </c>
      <c r="G86" s="36" t="str">
        <f>VLOOKUP($B86,'Databáze_běžců+Startovka'!$B$6:$H$1026,6,FALSE)</f>
        <v>Šternberk</v>
      </c>
      <c r="H86" s="36" t="str">
        <f>VLOOKUP($B86,'Databáze_běžců+Startovka'!$B$6:$H$1026,7,FALSE)</f>
        <v>ženy G</v>
      </c>
      <c r="I86" s="37">
        <f>VLOOKUP($B86,Časy!$B$3:$E$957,4,FALSE)</f>
        <v>2.4097222222222225E-2</v>
      </c>
    </row>
    <row r="87" spans="2:9" x14ac:dyDescent="0.2">
      <c r="B87" s="36">
        <f>Časy!B43</f>
        <v>68</v>
      </c>
      <c r="C87" s="83" t="str">
        <f>VLOOKUP($B87,'Databáze_běžců+Startovka'!$B$6:$H$1026,2,FALSE)</f>
        <v>Iva</v>
      </c>
      <c r="D87" s="83" t="str">
        <f>VLOOKUP($B87,'Databáze_běžců+Startovka'!$B$6:$H$1026,3,FALSE)</f>
        <v>Podjuklová</v>
      </c>
      <c r="E87" s="36" t="str">
        <f>VLOOKUP($B87,'Databáze_běžců+Startovka'!$B$6:$H$1026,4,FALSE)</f>
        <v>Ž</v>
      </c>
      <c r="F87" s="36">
        <f>VLOOKUP($B87,'Databáze_běžců+Startovka'!$B$6:$H$1026,5,FALSE)</f>
        <v>1974</v>
      </c>
      <c r="G87" s="36" t="str">
        <f>VLOOKUP($B87,'Databáze_běžců+Startovka'!$B$6:$H$1026,6,FALSE)</f>
        <v>SK Hranice</v>
      </c>
      <c r="H87" s="36" t="str">
        <f>VLOOKUP($B87,'Databáze_běžců+Startovka'!$B$6:$H$1026,7,FALSE)</f>
        <v>ženy G</v>
      </c>
      <c r="I87" s="37">
        <f>VLOOKUP($B87,Časy!$B$3:$E$957,4,FALSE)</f>
        <v>2.6898148148148147E-2</v>
      </c>
    </row>
    <row r="88" spans="2:9" x14ac:dyDescent="0.2">
      <c r="B88" s="36">
        <f>Časy!B59</f>
        <v>66</v>
      </c>
      <c r="C88" s="83" t="str">
        <f>VLOOKUP($B88,'Databáze_běžců+Startovka'!$B$6:$H$1026,2,FALSE)</f>
        <v>Marie</v>
      </c>
      <c r="D88" s="83" t="str">
        <f>VLOOKUP($B88,'Databáze_běžců+Startovka'!$B$6:$H$1026,3,FALSE)</f>
        <v>Krappmannová</v>
      </c>
      <c r="E88" s="36" t="str">
        <f>VLOOKUP($B88,'Databáze_běžců+Startovka'!$B$6:$H$1026,4,FALSE)</f>
        <v>Ž</v>
      </c>
      <c r="F88" s="36">
        <f>VLOOKUP($B88,'Databáze_běžců+Startovka'!$B$6:$H$1026,5,FALSE)</f>
        <v>1977</v>
      </c>
      <c r="G88" s="36" t="str">
        <f>VLOOKUP($B88,'Databáze_běžců+Startovka'!$B$6:$H$1026,6,FALSE)</f>
        <v>-</v>
      </c>
      <c r="H88" s="36" t="str">
        <f>VLOOKUP($B88,'Databáze_běžců+Startovka'!$B$6:$H$1026,7,FALSE)</f>
        <v>ženy G</v>
      </c>
      <c r="I88" s="37">
        <f>VLOOKUP($B88,Časy!$B$3:$E$957,4,FALSE)</f>
        <v>2.8182870370370372E-2</v>
      </c>
    </row>
    <row r="89" spans="2:9" x14ac:dyDescent="0.2">
      <c r="B89" s="36">
        <f>Časy!B72</f>
        <v>74</v>
      </c>
      <c r="C89" s="83" t="str">
        <f>VLOOKUP($B89,'Databáze_běžců+Startovka'!$B$6:$H$1026,2,FALSE)</f>
        <v>Simona</v>
      </c>
      <c r="D89" s="83" t="str">
        <f>VLOOKUP($B89,'Databáze_běžců+Startovka'!$B$6:$H$1026,3,FALSE)</f>
        <v>Jaklová</v>
      </c>
      <c r="E89" s="36" t="str">
        <f>VLOOKUP($B89,'Databáze_běžců+Startovka'!$B$6:$H$1026,4,FALSE)</f>
        <v>Ž</v>
      </c>
      <c r="F89" s="36">
        <f>VLOOKUP($B89,'Databáze_běžců+Startovka'!$B$6:$H$1026,5,FALSE)</f>
        <v>1973</v>
      </c>
      <c r="G89" s="36" t="str">
        <f>VLOOKUP($B89,'Databáze_běžců+Startovka'!$B$6:$H$1026,6,FALSE)</f>
        <v>-</v>
      </c>
      <c r="H89" s="36" t="str">
        <f>VLOOKUP($B89,'Databáze_běžců+Startovka'!$B$6:$H$1026,7,FALSE)</f>
        <v>ženy G</v>
      </c>
      <c r="I89" s="37">
        <f>VLOOKUP($B89,Časy!$B$3:$E$957,4,FALSE)</f>
        <v>3.1041666666666665E-2</v>
      </c>
    </row>
    <row r="90" spans="2:9" x14ac:dyDescent="0.2">
      <c r="B90" s="36">
        <f>Časy!B83</f>
        <v>2</v>
      </c>
      <c r="C90" s="83" t="str">
        <f>VLOOKUP($B90,'Databáze_běžců+Startovka'!$B$6:$H$1026,2,FALSE)</f>
        <v>Markéta</v>
      </c>
      <c r="D90" s="83" t="str">
        <f>VLOOKUP($B90,'Databáze_běžců+Startovka'!$B$6:$H$1026,3,FALSE)</f>
        <v>Nečesaná</v>
      </c>
      <c r="E90" s="36" t="str">
        <f>VLOOKUP($B90,'Databáze_běžců+Startovka'!$B$6:$H$1026,4,FALSE)</f>
        <v>Ž</v>
      </c>
      <c r="F90" s="36">
        <f>VLOOKUP($B90,'Databáze_běžců+Startovka'!$B$6:$H$1026,5,FALSE)</f>
        <v>1973</v>
      </c>
      <c r="G90" s="36" t="str">
        <f>VLOOKUP($B90,'Databáze_běžců+Startovka'!$B$6:$H$1026,6,FALSE)</f>
        <v>TJ Liga 100 Olomouc</v>
      </c>
      <c r="H90" s="36" t="str">
        <f>VLOOKUP($B90,'Databáze_běžců+Startovka'!$B$6:$H$1026,7,FALSE)</f>
        <v>ženy G</v>
      </c>
      <c r="I90" s="37">
        <f>VLOOKUP($B90,Časy!$B$3:$E$957,4,FALSE)</f>
        <v>3.5578703703703703E-2</v>
      </c>
    </row>
    <row r="91" spans="2:9" x14ac:dyDescent="0.2">
      <c r="B91" s="36">
        <f>Časy!B85</f>
        <v>8</v>
      </c>
      <c r="C91" s="83" t="str">
        <f>VLOOKUP($B91,'Databáze_běžců+Startovka'!$B$6:$H$1026,2,FALSE)</f>
        <v>Zuzana</v>
      </c>
      <c r="D91" s="83" t="str">
        <f>VLOOKUP($B91,'Databáze_běžců+Startovka'!$B$6:$H$1026,3,FALSE)</f>
        <v>Římská</v>
      </c>
      <c r="E91" s="36" t="str">
        <f>VLOOKUP($B91,'Databáze_běžců+Startovka'!$B$6:$H$1026,4,FALSE)</f>
        <v>Ž</v>
      </c>
      <c r="F91" s="36">
        <f>VLOOKUP($B91,'Databáze_běžců+Startovka'!$B$6:$H$1026,5,FALSE)</f>
        <v>1971</v>
      </c>
      <c r="G91" s="36" t="str">
        <f>VLOOKUP($B91,'Databáze_běžců+Startovka'!$B$6:$H$1026,6,FALSE)</f>
        <v>KVS Olomouc</v>
      </c>
      <c r="H91" s="36" t="str">
        <f>VLOOKUP($B91,'Databáze_běžců+Startovka'!$B$6:$H$1026,7,FALSE)</f>
        <v>ženy G</v>
      </c>
      <c r="I91" s="37">
        <f>VLOOKUP($B91,Časy!$B$3:$E$957,4,FALSE)</f>
        <v>3.6562499999999998E-2</v>
      </c>
    </row>
    <row r="92" spans="2:9" x14ac:dyDescent="0.2">
      <c r="B92" s="36">
        <f>Časy!B91</f>
        <v>17</v>
      </c>
      <c r="C92" s="83" t="str">
        <f>VLOOKUP($B92,'Databáze_běžců+Startovka'!$B$6:$H$1026,2,FALSE)</f>
        <v>Eva</v>
      </c>
      <c r="D92" s="83" t="str">
        <f>VLOOKUP($B92,'Databáze_běžců+Startovka'!$B$6:$H$1026,3,FALSE)</f>
        <v>Lubrichová</v>
      </c>
      <c r="E92" s="36" t="str">
        <f>VLOOKUP($B92,'Databáze_běžců+Startovka'!$B$6:$H$1026,4,FALSE)</f>
        <v>Ž</v>
      </c>
      <c r="F92" s="36">
        <f>VLOOKUP($B92,'Databáze_běžců+Startovka'!$B$6:$H$1026,5,FALSE)</f>
        <v>1975</v>
      </c>
      <c r="G92" s="36" t="str">
        <f>VLOOKUP($B92,'Databáze_běžců+Startovka'!$B$6:$H$1026,6,FALSE)</f>
        <v>SKI-OB Šternberk</v>
      </c>
      <c r="H92" s="36" t="str">
        <f>VLOOKUP($B92,'Databáze_běžců+Startovka'!$B$6:$H$1026,7,FALSE)</f>
        <v>ženy G</v>
      </c>
      <c r="I92" s="37">
        <f>VLOOKUP($B92,Časy!$B$3:$E$957,4,FALSE)</f>
        <v>3.9074074074074074E-2</v>
      </c>
    </row>
    <row r="93" spans="2:9" x14ac:dyDescent="0.2">
      <c r="B93" s="36">
        <f>Časy!B94</f>
        <v>65</v>
      </c>
      <c r="C93" s="83" t="str">
        <f>VLOOKUP($B93,'Databáze_běžců+Startovka'!$B$6:$H$1026,2,FALSE)</f>
        <v>Kateřina</v>
      </c>
      <c r="D93" s="83" t="str">
        <f>VLOOKUP($B93,'Databáze_běžců+Startovka'!$B$6:$H$1026,3,FALSE)</f>
        <v>Rozmanová</v>
      </c>
      <c r="E93" s="36" t="str">
        <f>VLOOKUP($B93,'Databáze_běžců+Startovka'!$B$6:$H$1026,4,FALSE)</f>
        <v>Ž</v>
      </c>
      <c r="F93" s="36">
        <f>VLOOKUP($B93,'Databáze_běžců+Startovka'!$B$6:$H$1026,5,FALSE)</f>
        <v>1978</v>
      </c>
      <c r="G93" s="36" t="str">
        <f>VLOOKUP($B93,'Databáze_běžců+Startovka'!$B$6:$H$1026,6,FALSE)</f>
        <v>-</v>
      </c>
      <c r="H93" s="36" t="str">
        <f>VLOOKUP($B93,'Databáze_běžců+Startovka'!$B$6:$H$1026,7,FALSE)</f>
        <v>ženy G</v>
      </c>
      <c r="I93" s="37">
        <f>VLOOKUP($B93,Časy!$B$3:$E$957,4,FALSE)</f>
        <v>4.8287037037037038E-2</v>
      </c>
    </row>
    <row r="94" spans="2:9" x14ac:dyDescent="0.2">
      <c r="B94" s="36">
        <f>Časy!B52</f>
        <v>25</v>
      </c>
      <c r="C94" s="83" t="str">
        <f>VLOOKUP($B94,'Databáze_běžců+Startovka'!$B$6:$H$1026,2,FALSE)</f>
        <v>Ivana</v>
      </c>
      <c r="D94" s="83" t="str">
        <f>VLOOKUP($B94,'Databáze_běžců+Startovka'!$B$6:$H$1026,3,FALSE)</f>
        <v>Poklopová</v>
      </c>
      <c r="E94" s="36" t="str">
        <f>VLOOKUP($B94,'Databáze_běžců+Startovka'!$B$6:$H$1026,4,FALSE)</f>
        <v>Ž</v>
      </c>
      <c r="F94" s="36">
        <f>VLOOKUP($B94,'Databáze_běžců+Startovka'!$B$6:$H$1026,5,FALSE)</f>
        <v>1964</v>
      </c>
      <c r="G94" s="36" t="str">
        <f>VLOOKUP($B94,'Databáze_běžců+Startovka'!$B$6:$H$1026,6,FALSE)</f>
        <v>SOB Olomouc</v>
      </c>
      <c r="H94" s="36" t="str">
        <f>VLOOKUP($B94,'Databáze_běžců+Startovka'!$B$6:$H$1026,7,FALSE)</f>
        <v>ženy H</v>
      </c>
      <c r="I94" s="37">
        <f>VLOOKUP($B94,Časy!$B$3:$E$957,4,FALSE)</f>
        <v>2.7488425925925927E-2</v>
      </c>
    </row>
    <row r="95" spans="2:9" x14ac:dyDescent="0.2">
      <c r="B95" s="36">
        <f>Časy!B70</f>
        <v>43</v>
      </c>
      <c r="C95" s="83" t="str">
        <f>VLOOKUP($B95,'Databáze_běžců+Startovka'!$B$6:$H$1026,2,FALSE)</f>
        <v>Eva</v>
      </c>
      <c r="D95" s="83" t="str">
        <f>VLOOKUP($B95,'Databáze_běžců+Startovka'!$B$6:$H$1026,3,FALSE)</f>
        <v>Dvořáková</v>
      </c>
      <c r="E95" s="36" t="str">
        <f>VLOOKUP($B95,'Databáze_běžců+Startovka'!$B$6:$H$1026,4,FALSE)</f>
        <v>Ž</v>
      </c>
      <c r="F95" s="36">
        <f>VLOOKUP($B95,'Databáze_běžců+Startovka'!$B$6:$H$1026,5,FALSE)</f>
        <v>1955</v>
      </c>
      <c r="G95" s="36" t="str">
        <f>VLOOKUP($B95,'Databáze_běžců+Startovka'!$B$6:$H$1026,6,FALSE)</f>
        <v>Biatlon Prostějov</v>
      </c>
      <c r="H95" s="36" t="str">
        <f>VLOOKUP($B95,'Databáze_běžců+Startovka'!$B$6:$H$1026,7,FALSE)</f>
        <v>ženy H</v>
      </c>
      <c r="I95" s="37">
        <f>VLOOKUP($B95,Časy!$B$3:$E$957,4,FALSE)</f>
        <v>3.0405092592592591E-2</v>
      </c>
    </row>
    <row r="96" spans="2:9" x14ac:dyDescent="0.2">
      <c r="B96" s="36">
        <f>Časy!B73</f>
        <v>14</v>
      </c>
      <c r="C96" s="83" t="str">
        <f>VLOOKUP($B96,'Databáze_běžců+Startovka'!$B$6:$H$1026,2,FALSE)</f>
        <v>Ludmila</v>
      </c>
      <c r="D96" s="83" t="str">
        <f>VLOOKUP($B96,'Databáze_běžců+Startovka'!$B$6:$H$1026,3,FALSE)</f>
        <v>Písková</v>
      </c>
      <c r="E96" s="36" t="str">
        <f>VLOOKUP($B96,'Databáze_běžců+Startovka'!$B$6:$H$1026,4,FALSE)</f>
        <v>Ž</v>
      </c>
      <c r="F96" s="36">
        <f>VLOOKUP($B96,'Databáze_běžců+Startovka'!$B$6:$H$1026,5,FALSE)</f>
        <v>1966</v>
      </c>
      <c r="G96" s="36" t="str">
        <f>VLOOKUP($B96,'Databáze_běžců+Startovka'!$B$6:$H$1026,6,FALSE)</f>
        <v>TJ Liga 100 Olomouc</v>
      </c>
      <c r="H96" s="36" t="str">
        <f>VLOOKUP($B96,'Databáze_běžců+Startovka'!$B$6:$H$1026,7,FALSE)</f>
        <v>ženy H</v>
      </c>
      <c r="I96" s="37">
        <f>VLOOKUP($B96,Časy!$B$3:$E$957,4,FALSE)</f>
        <v>3.1053240740740742E-2</v>
      </c>
    </row>
    <row r="97" spans="2:9" x14ac:dyDescent="0.2">
      <c r="B97" s="36">
        <f>Časy!B93</f>
        <v>69</v>
      </c>
      <c r="C97" s="83" t="str">
        <f>VLOOKUP($B97,'Databáze_běžců+Startovka'!$B$6:$H$1026,2,FALSE)</f>
        <v>Vladimíra</v>
      </c>
      <c r="D97" s="83" t="str">
        <f>VLOOKUP($B97,'Databáze_běžců+Startovka'!$B$6:$H$1026,3,FALSE)</f>
        <v>Živělová</v>
      </c>
      <c r="E97" s="36" t="str">
        <f>VLOOKUP($B97,'Databáze_běžců+Startovka'!$B$6:$H$1026,4,FALSE)</f>
        <v>Ž</v>
      </c>
      <c r="F97" s="36">
        <f>VLOOKUP($B97,'Databáze_běžců+Startovka'!$B$6:$H$1026,5,FALSE)</f>
        <v>1961</v>
      </c>
      <c r="G97" s="36" t="str">
        <f>VLOOKUP($B97,'Databáze_běžců+Startovka'!$B$6:$H$1026,6,FALSE)</f>
        <v>TJ Liga 100 Olomouc</v>
      </c>
      <c r="H97" s="36" t="str">
        <f>VLOOKUP($B97,'Databáze_běžců+Startovka'!$B$6:$H$1026,7,FALSE)</f>
        <v>ženy H</v>
      </c>
      <c r="I97" s="37">
        <f>VLOOKUP($B97,Časy!$B$3:$E$957,4,FALSE)</f>
        <v>4.8275462962962958E-2</v>
      </c>
    </row>
    <row r="98" spans="2:9" x14ac:dyDescent="0.2">
      <c r="B98" s="36">
        <f>Časy!B95</f>
        <v>0</v>
      </c>
      <c r="C98" s="83" t="e">
        <f>VLOOKUP($B98,'Databáze_běžců+Startovka'!$B$6:$H$1026,2,FALSE)</f>
        <v>#N/A</v>
      </c>
      <c r="D98" s="83" t="e">
        <f>VLOOKUP($B98,'Databáze_běžců+Startovka'!$B$6:$H$1026,3,FALSE)</f>
        <v>#N/A</v>
      </c>
      <c r="E98" s="36" t="e">
        <f>VLOOKUP($B98,'Databáze_běžců+Startovka'!$B$6:$H$1026,4,FALSE)</f>
        <v>#N/A</v>
      </c>
      <c r="F98" s="36" t="e">
        <f>VLOOKUP($B98,'Databáze_běžců+Startovka'!$B$6:$H$1026,5,FALSE)</f>
        <v>#N/A</v>
      </c>
      <c r="G98" s="36" t="e">
        <f>VLOOKUP($B98,'Databáze_běžců+Startovka'!$B$6:$H$1026,6,FALSE)</f>
        <v>#N/A</v>
      </c>
      <c r="H98" s="36" t="e">
        <f>VLOOKUP($B98,'Databáze_běžců+Startovka'!$B$6:$H$1026,7,FALSE)</f>
        <v>#N/A</v>
      </c>
      <c r="I98" s="37" t="e">
        <f>VLOOKUP($B98,Časy!$B$3:$E$957,4,FALSE)</f>
        <v>#N/A</v>
      </c>
    </row>
    <row r="99" spans="2:9" x14ac:dyDescent="0.2">
      <c r="B99" s="36">
        <f>Časy!B96</f>
        <v>0</v>
      </c>
      <c r="C99" s="83" t="e">
        <f>VLOOKUP($B99,'Databáze_běžců+Startovka'!$B$6:$H$1026,2,FALSE)</f>
        <v>#N/A</v>
      </c>
      <c r="D99" s="83" t="e">
        <f>VLOOKUP($B99,'Databáze_běžců+Startovka'!$B$6:$H$1026,3,FALSE)</f>
        <v>#N/A</v>
      </c>
      <c r="E99" s="36" t="e">
        <f>VLOOKUP($B99,'Databáze_běžců+Startovka'!$B$6:$H$1026,4,FALSE)</f>
        <v>#N/A</v>
      </c>
      <c r="F99" s="36" t="e">
        <f>VLOOKUP($B99,'Databáze_běžců+Startovka'!$B$6:$H$1026,5,FALSE)</f>
        <v>#N/A</v>
      </c>
      <c r="G99" s="36" t="e">
        <f>VLOOKUP($B99,'Databáze_běžců+Startovka'!$B$6:$H$1026,6,FALSE)</f>
        <v>#N/A</v>
      </c>
      <c r="H99" s="36" t="e">
        <f>VLOOKUP($B99,'Databáze_běžců+Startovka'!$B$6:$H$1026,7,FALSE)</f>
        <v>#N/A</v>
      </c>
      <c r="I99" s="37" t="e">
        <f>VLOOKUP($B99,Časy!$B$3:$E$957,4,FALSE)</f>
        <v>#N/A</v>
      </c>
    </row>
    <row r="100" spans="2:9" x14ac:dyDescent="0.2">
      <c r="B100" s="36">
        <f>Časy!B97</f>
        <v>0</v>
      </c>
      <c r="C100" s="83" t="e">
        <f>VLOOKUP($B100,'Databáze_běžců+Startovka'!$B$6:$H$1026,2,FALSE)</f>
        <v>#N/A</v>
      </c>
      <c r="D100" s="83" t="e">
        <f>VLOOKUP($B100,'Databáze_běžců+Startovka'!$B$6:$H$1026,3,FALSE)</f>
        <v>#N/A</v>
      </c>
      <c r="E100" s="36" t="e">
        <f>VLOOKUP($B100,'Databáze_běžců+Startovka'!$B$6:$H$1026,4,FALSE)</f>
        <v>#N/A</v>
      </c>
      <c r="F100" s="36" t="e">
        <f>VLOOKUP($B100,'Databáze_běžců+Startovka'!$B$6:$H$1026,5,FALSE)</f>
        <v>#N/A</v>
      </c>
      <c r="G100" s="36" t="e">
        <f>VLOOKUP($B100,'Databáze_běžců+Startovka'!$B$6:$H$1026,6,FALSE)</f>
        <v>#N/A</v>
      </c>
      <c r="H100" s="36" t="e">
        <f>VLOOKUP($B100,'Databáze_běžců+Startovka'!$B$6:$H$1026,7,FALSE)</f>
        <v>#N/A</v>
      </c>
      <c r="I100" s="37" t="e">
        <f>VLOOKUP($B100,Časy!$B$3:$E$957,4,FALSE)</f>
        <v>#N/A</v>
      </c>
    </row>
    <row r="101" spans="2:9" x14ac:dyDescent="0.2">
      <c r="B101" s="36">
        <f>Časy!B98</f>
        <v>0</v>
      </c>
      <c r="C101" s="83" t="e">
        <f>VLOOKUP($B101,'Databáze_běžců+Startovka'!$B$6:$H$1026,2,FALSE)</f>
        <v>#N/A</v>
      </c>
      <c r="D101" s="83" t="e">
        <f>VLOOKUP($B101,'Databáze_běžců+Startovka'!$B$6:$H$1026,3,FALSE)</f>
        <v>#N/A</v>
      </c>
      <c r="E101" s="36" t="e">
        <f>VLOOKUP($B101,'Databáze_běžců+Startovka'!$B$6:$H$1026,4,FALSE)</f>
        <v>#N/A</v>
      </c>
      <c r="F101" s="36" t="e">
        <f>VLOOKUP($B101,'Databáze_běžců+Startovka'!$B$6:$H$1026,5,FALSE)</f>
        <v>#N/A</v>
      </c>
      <c r="G101" s="36" t="e">
        <f>VLOOKUP($B101,'Databáze_běžců+Startovka'!$B$6:$H$1026,6,FALSE)</f>
        <v>#N/A</v>
      </c>
      <c r="H101" s="36" t="e">
        <f>VLOOKUP($B101,'Databáze_běžců+Startovka'!$B$6:$H$1026,7,FALSE)</f>
        <v>#N/A</v>
      </c>
      <c r="I101" s="37" t="e">
        <f>VLOOKUP($B101,Časy!$B$3:$E$957,4,FALSE)</f>
        <v>#N/A</v>
      </c>
    </row>
    <row r="102" spans="2:9" x14ac:dyDescent="0.2">
      <c r="B102" s="36">
        <f>Časy!B99</f>
        <v>0</v>
      </c>
      <c r="C102" s="83" t="e">
        <f>VLOOKUP($B102,'Databáze_běžců+Startovka'!$B$6:$H$1026,2,FALSE)</f>
        <v>#N/A</v>
      </c>
      <c r="D102" s="83" t="e">
        <f>VLOOKUP($B102,'Databáze_běžců+Startovka'!$B$6:$H$1026,3,FALSE)</f>
        <v>#N/A</v>
      </c>
      <c r="E102" s="36" t="e">
        <f>VLOOKUP($B102,'Databáze_běžců+Startovka'!$B$6:$H$1026,4,FALSE)</f>
        <v>#N/A</v>
      </c>
      <c r="F102" s="36" t="e">
        <f>VLOOKUP($B102,'Databáze_běžců+Startovka'!$B$6:$H$1026,5,FALSE)</f>
        <v>#N/A</v>
      </c>
      <c r="G102" s="36" t="e">
        <f>VLOOKUP($B102,'Databáze_běžců+Startovka'!$B$6:$H$1026,6,FALSE)</f>
        <v>#N/A</v>
      </c>
      <c r="H102" s="36" t="e">
        <f>VLOOKUP($B102,'Databáze_běžců+Startovka'!$B$6:$H$1026,7,FALSE)</f>
        <v>#N/A</v>
      </c>
      <c r="I102" s="37" t="e">
        <f>VLOOKUP($B102,Časy!$B$3:$E$957,4,FALSE)</f>
        <v>#N/A</v>
      </c>
    </row>
    <row r="103" spans="2:9" x14ac:dyDescent="0.2">
      <c r="B103" s="36">
        <f>Časy!B100</f>
        <v>0</v>
      </c>
      <c r="C103" s="83" t="e">
        <f>VLOOKUP($B103,'Databáze_běžců+Startovka'!$B$6:$H$1026,2,FALSE)</f>
        <v>#N/A</v>
      </c>
      <c r="D103" s="83" t="e">
        <f>VLOOKUP($B103,'Databáze_běžců+Startovka'!$B$6:$H$1026,3,FALSE)</f>
        <v>#N/A</v>
      </c>
      <c r="E103" s="36" t="e">
        <f>VLOOKUP($B103,'Databáze_běžců+Startovka'!$B$6:$H$1026,4,FALSE)</f>
        <v>#N/A</v>
      </c>
      <c r="F103" s="36" t="e">
        <f>VLOOKUP($B103,'Databáze_běžců+Startovka'!$B$6:$H$1026,5,FALSE)</f>
        <v>#N/A</v>
      </c>
      <c r="G103" s="36" t="e">
        <f>VLOOKUP($B103,'Databáze_běžců+Startovka'!$B$6:$H$1026,6,FALSE)</f>
        <v>#N/A</v>
      </c>
      <c r="H103" s="36" t="e">
        <f>VLOOKUP($B103,'Databáze_běžců+Startovka'!$B$6:$H$1026,7,FALSE)</f>
        <v>#N/A</v>
      </c>
      <c r="I103" s="37" t="e">
        <f>VLOOKUP($B103,Časy!$B$3:$E$957,4,FALSE)</f>
        <v>#N/A</v>
      </c>
    </row>
    <row r="104" spans="2:9" x14ac:dyDescent="0.2">
      <c r="B104" s="36">
        <f>Časy!B101</f>
        <v>0</v>
      </c>
      <c r="C104" s="83" t="e">
        <f>VLOOKUP($B104,'Databáze_běžců+Startovka'!$B$6:$H$1026,2,FALSE)</f>
        <v>#N/A</v>
      </c>
      <c r="D104" s="83" t="e">
        <f>VLOOKUP($B104,'Databáze_běžců+Startovka'!$B$6:$H$1026,3,FALSE)</f>
        <v>#N/A</v>
      </c>
      <c r="E104" s="36" t="e">
        <f>VLOOKUP($B104,'Databáze_běžců+Startovka'!$B$6:$H$1026,4,FALSE)</f>
        <v>#N/A</v>
      </c>
      <c r="F104" s="36" t="e">
        <f>VLOOKUP($B104,'Databáze_běžců+Startovka'!$B$6:$H$1026,5,FALSE)</f>
        <v>#N/A</v>
      </c>
      <c r="G104" s="36" t="e">
        <f>VLOOKUP($B104,'Databáze_běžců+Startovka'!$B$6:$H$1026,6,FALSE)</f>
        <v>#N/A</v>
      </c>
      <c r="H104" s="36" t="e">
        <f>VLOOKUP($B104,'Databáze_běžců+Startovka'!$B$6:$H$1026,7,FALSE)</f>
        <v>#N/A</v>
      </c>
      <c r="I104" s="37" t="e">
        <f>VLOOKUP($B104,Časy!$B$3:$E$957,4,FALSE)</f>
        <v>#N/A</v>
      </c>
    </row>
    <row r="105" spans="2:9" x14ac:dyDescent="0.2">
      <c r="B105" s="36">
        <f>Časy!B102</f>
        <v>0</v>
      </c>
      <c r="C105" s="83" t="e">
        <f>VLOOKUP($B105,'Databáze_běžců+Startovka'!$B$6:$H$1026,2,FALSE)</f>
        <v>#N/A</v>
      </c>
      <c r="D105" s="83" t="e">
        <f>VLOOKUP($B105,'Databáze_běžců+Startovka'!$B$6:$H$1026,3,FALSE)</f>
        <v>#N/A</v>
      </c>
      <c r="E105" s="36" t="e">
        <f>VLOOKUP($B105,'Databáze_běžců+Startovka'!$B$6:$H$1026,4,FALSE)</f>
        <v>#N/A</v>
      </c>
      <c r="F105" s="36" t="e">
        <f>VLOOKUP($B105,'Databáze_běžců+Startovka'!$B$6:$H$1026,5,FALSE)</f>
        <v>#N/A</v>
      </c>
      <c r="G105" s="36" t="e">
        <f>VLOOKUP($B105,'Databáze_běžců+Startovka'!$B$6:$H$1026,6,FALSE)</f>
        <v>#N/A</v>
      </c>
      <c r="H105" s="36" t="e">
        <f>VLOOKUP($B105,'Databáze_běžců+Startovka'!$B$6:$H$1026,7,FALSE)</f>
        <v>#N/A</v>
      </c>
      <c r="I105" s="37" t="e">
        <f>VLOOKUP($B105,Časy!$B$3:$E$957,4,FALSE)</f>
        <v>#N/A</v>
      </c>
    </row>
    <row r="106" spans="2:9" x14ac:dyDescent="0.2">
      <c r="B106" s="36">
        <f>Časy!B103</f>
        <v>0</v>
      </c>
      <c r="C106" s="83" t="e">
        <f>VLOOKUP($B106,'Databáze_běžců+Startovka'!$B$6:$H$1026,2,FALSE)</f>
        <v>#N/A</v>
      </c>
      <c r="D106" s="83" t="e">
        <f>VLOOKUP($B106,'Databáze_běžců+Startovka'!$B$6:$H$1026,3,FALSE)</f>
        <v>#N/A</v>
      </c>
      <c r="E106" s="36" t="e">
        <f>VLOOKUP($B106,'Databáze_běžců+Startovka'!$B$6:$H$1026,4,FALSE)</f>
        <v>#N/A</v>
      </c>
      <c r="F106" s="36" t="e">
        <f>VLOOKUP($B106,'Databáze_běžců+Startovka'!$B$6:$H$1026,5,FALSE)</f>
        <v>#N/A</v>
      </c>
      <c r="G106" s="36" t="e">
        <f>VLOOKUP($B106,'Databáze_běžců+Startovka'!$B$6:$H$1026,6,FALSE)</f>
        <v>#N/A</v>
      </c>
      <c r="H106" s="36" t="e">
        <f>VLOOKUP($B106,'Databáze_běžců+Startovka'!$B$6:$H$1026,7,FALSE)</f>
        <v>#N/A</v>
      </c>
      <c r="I106" s="37" t="e">
        <f>VLOOKUP($B106,Časy!$B$3:$E$957,4,FALSE)</f>
        <v>#N/A</v>
      </c>
    </row>
    <row r="107" spans="2:9" x14ac:dyDescent="0.2">
      <c r="B107" s="36">
        <f>Časy!B104</f>
        <v>0</v>
      </c>
      <c r="C107" s="83" t="e">
        <f>VLOOKUP($B107,'Databáze_běžců+Startovka'!$B$6:$H$1026,2,FALSE)</f>
        <v>#N/A</v>
      </c>
      <c r="D107" s="83" t="e">
        <f>VLOOKUP($B107,'Databáze_běžců+Startovka'!$B$6:$H$1026,3,FALSE)</f>
        <v>#N/A</v>
      </c>
      <c r="E107" s="36" t="e">
        <f>VLOOKUP($B107,'Databáze_běžců+Startovka'!$B$6:$H$1026,4,FALSE)</f>
        <v>#N/A</v>
      </c>
      <c r="F107" s="36" t="e">
        <f>VLOOKUP($B107,'Databáze_běžců+Startovka'!$B$6:$H$1026,5,FALSE)</f>
        <v>#N/A</v>
      </c>
      <c r="G107" s="36" t="e">
        <f>VLOOKUP($B107,'Databáze_běžců+Startovka'!$B$6:$H$1026,6,FALSE)</f>
        <v>#N/A</v>
      </c>
      <c r="H107" s="36" t="e">
        <f>VLOOKUP($B107,'Databáze_běžců+Startovka'!$B$6:$H$1026,7,FALSE)</f>
        <v>#N/A</v>
      </c>
      <c r="I107" s="37" t="e">
        <f>VLOOKUP($B107,Časy!$B$3:$E$957,4,FALSE)</f>
        <v>#N/A</v>
      </c>
    </row>
    <row r="108" spans="2:9" x14ac:dyDescent="0.2">
      <c r="B108" s="36">
        <f>Časy!B105</f>
        <v>0</v>
      </c>
      <c r="C108" s="83" t="e">
        <f>VLOOKUP($B108,'Databáze_běžců+Startovka'!$B$6:$H$1026,2,FALSE)</f>
        <v>#N/A</v>
      </c>
      <c r="D108" s="83" t="e">
        <f>VLOOKUP($B108,'Databáze_běžců+Startovka'!$B$6:$H$1026,3,FALSE)</f>
        <v>#N/A</v>
      </c>
      <c r="E108" s="36" t="e">
        <f>VLOOKUP($B108,'Databáze_běžců+Startovka'!$B$6:$H$1026,4,FALSE)</f>
        <v>#N/A</v>
      </c>
      <c r="F108" s="36" t="e">
        <f>VLOOKUP($B108,'Databáze_běžců+Startovka'!$B$6:$H$1026,5,FALSE)</f>
        <v>#N/A</v>
      </c>
      <c r="G108" s="36" t="e">
        <f>VLOOKUP($B108,'Databáze_běžců+Startovka'!$B$6:$H$1026,6,FALSE)</f>
        <v>#N/A</v>
      </c>
      <c r="H108" s="36" t="e">
        <f>VLOOKUP($B108,'Databáze_běžců+Startovka'!$B$6:$H$1026,7,FALSE)</f>
        <v>#N/A</v>
      </c>
      <c r="I108" s="37" t="e">
        <f>VLOOKUP($B108,Časy!$B$3:$E$957,4,FALSE)</f>
        <v>#N/A</v>
      </c>
    </row>
    <row r="109" spans="2:9" x14ac:dyDescent="0.2">
      <c r="B109" s="36">
        <f>Časy!B106</f>
        <v>0</v>
      </c>
      <c r="C109" s="83" t="e">
        <f>VLOOKUP($B109,'Databáze_běžců+Startovka'!$B$6:$H$1026,2,FALSE)</f>
        <v>#N/A</v>
      </c>
      <c r="D109" s="83" t="e">
        <f>VLOOKUP($B109,'Databáze_běžců+Startovka'!$B$6:$H$1026,3,FALSE)</f>
        <v>#N/A</v>
      </c>
      <c r="E109" s="36" t="e">
        <f>VLOOKUP($B109,'Databáze_běžců+Startovka'!$B$6:$H$1026,4,FALSE)</f>
        <v>#N/A</v>
      </c>
      <c r="F109" s="36" t="e">
        <f>VLOOKUP($B109,'Databáze_běžců+Startovka'!$B$6:$H$1026,5,FALSE)</f>
        <v>#N/A</v>
      </c>
      <c r="G109" s="36" t="e">
        <f>VLOOKUP($B109,'Databáze_běžců+Startovka'!$B$6:$H$1026,6,FALSE)</f>
        <v>#N/A</v>
      </c>
      <c r="H109" s="36" t="e">
        <f>VLOOKUP($B109,'Databáze_běžců+Startovka'!$B$6:$H$1026,7,FALSE)</f>
        <v>#N/A</v>
      </c>
      <c r="I109" s="37" t="e">
        <f>VLOOKUP($B109,Časy!$B$3:$E$957,4,FALSE)</f>
        <v>#N/A</v>
      </c>
    </row>
    <row r="110" spans="2:9" x14ac:dyDescent="0.2">
      <c r="B110" s="36">
        <f>Časy!B107</f>
        <v>0</v>
      </c>
      <c r="C110" s="83" t="e">
        <f>VLOOKUP($B110,'Databáze_běžců+Startovka'!$B$6:$H$1026,2,FALSE)</f>
        <v>#N/A</v>
      </c>
      <c r="D110" s="83" t="e">
        <f>VLOOKUP($B110,'Databáze_běžců+Startovka'!$B$6:$H$1026,3,FALSE)</f>
        <v>#N/A</v>
      </c>
      <c r="E110" s="36" t="e">
        <f>VLOOKUP($B110,'Databáze_běžců+Startovka'!$B$6:$H$1026,4,FALSE)</f>
        <v>#N/A</v>
      </c>
      <c r="F110" s="36" t="e">
        <f>VLOOKUP($B110,'Databáze_běžců+Startovka'!$B$6:$H$1026,5,FALSE)</f>
        <v>#N/A</v>
      </c>
      <c r="G110" s="36" t="e">
        <f>VLOOKUP($B110,'Databáze_běžců+Startovka'!$B$6:$H$1026,6,FALSE)</f>
        <v>#N/A</v>
      </c>
      <c r="H110" s="36" t="e">
        <f>VLOOKUP($B110,'Databáze_běžců+Startovka'!$B$6:$H$1026,7,FALSE)</f>
        <v>#N/A</v>
      </c>
      <c r="I110" s="37" t="e">
        <f>VLOOKUP($B110,Časy!$B$3:$E$957,4,FALSE)</f>
        <v>#N/A</v>
      </c>
    </row>
    <row r="111" spans="2:9" x14ac:dyDescent="0.2">
      <c r="B111" s="36">
        <f>Časy!B108</f>
        <v>0</v>
      </c>
      <c r="C111" s="83" t="e">
        <f>VLOOKUP($B111,'Databáze_běžců+Startovka'!$B$6:$H$1026,2,FALSE)</f>
        <v>#N/A</v>
      </c>
      <c r="D111" s="83" t="e">
        <f>VLOOKUP($B111,'Databáze_běžců+Startovka'!$B$6:$H$1026,3,FALSE)</f>
        <v>#N/A</v>
      </c>
      <c r="E111" s="36" t="e">
        <f>VLOOKUP($B111,'Databáze_běžců+Startovka'!$B$6:$H$1026,4,FALSE)</f>
        <v>#N/A</v>
      </c>
      <c r="F111" s="36" t="e">
        <f>VLOOKUP($B111,'Databáze_běžců+Startovka'!$B$6:$H$1026,5,FALSE)</f>
        <v>#N/A</v>
      </c>
      <c r="G111" s="36" t="e">
        <f>VLOOKUP($B111,'Databáze_běžců+Startovka'!$B$6:$H$1026,6,FALSE)</f>
        <v>#N/A</v>
      </c>
      <c r="H111" s="36" t="e">
        <f>VLOOKUP($B111,'Databáze_běžců+Startovka'!$B$6:$H$1026,7,FALSE)</f>
        <v>#N/A</v>
      </c>
      <c r="I111" s="37" t="e">
        <f>VLOOKUP($B111,Časy!$B$3:$E$957,4,FALSE)</f>
        <v>#N/A</v>
      </c>
    </row>
    <row r="112" spans="2:9" x14ac:dyDescent="0.2">
      <c r="B112" s="36">
        <f>Časy!B109</f>
        <v>0</v>
      </c>
      <c r="C112" s="83" t="e">
        <f>VLOOKUP($B112,'Databáze_běžců+Startovka'!$B$6:$H$1026,2,FALSE)</f>
        <v>#N/A</v>
      </c>
      <c r="D112" s="83" t="e">
        <f>VLOOKUP($B112,'Databáze_běžců+Startovka'!$B$6:$H$1026,3,FALSE)</f>
        <v>#N/A</v>
      </c>
      <c r="E112" s="36" t="e">
        <f>VLOOKUP($B112,'Databáze_běžců+Startovka'!$B$6:$H$1026,4,FALSE)</f>
        <v>#N/A</v>
      </c>
      <c r="F112" s="36" t="e">
        <f>VLOOKUP($B112,'Databáze_běžců+Startovka'!$B$6:$H$1026,5,FALSE)</f>
        <v>#N/A</v>
      </c>
      <c r="G112" s="36" t="e">
        <f>VLOOKUP($B112,'Databáze_běžců+Startovka'!$B$6:$H$1026,6,FALSE)</f>
        <v>#N/A</v>
      </c>
      <c r="H112" s="36" t="e">
        <f>VLOOKUP($B112,'Databáze_běžců+Startovka'!$B$6:$H$1026,7,FALSE)</f>
        <v>#N/A</v>
      </c>
      <c r="I112" s="37" t="e">
        <f>VLOOKUP($B112,Časy!$B$3:$E$957,4,FALSE)</f>
        <v>#N/A</v>
      </c>
    </row>
    <row r="113" spans="2:9" x14ac:dyDescent="0.2">
      <c r="B113" s="36">
        <f>Časy!B110</f>
        <v>0</v>
      </c>
      <c r="C113" s="83" t="e">
        <f>VLOOKUP($B113,'Databáze_běžců+Startovka'!$B$6:$H$1026,2,FALSE)</f>
        <v>#N/A</v>
      </c>
      <c r="D113" s="83" t="e">
        <f>VLOOKUP($B113,'Databáze_běžců+Startovka'!$B$6:$H$1026,3,FALSE)</f>
        <v>#N/A</v>
      </c>
      <c r="E113" s="36" t="e">
        <f>VLOOKUP($B113,'Databáze_běžců+Startovka'!$B$6:$H$1026,4,FALSE)</f>
        <v>#N/A</v>
      </c>
      <c r="F113" s="36" t="e">
        <f>VLOOKUP($B113,'Databáze_běžců+Startovka'!$B$6:$H$1026,5,FALSE)</f>
        <v>#N/A</v>
      </c>
      <c r="G113" s="36" t="e">
        <f>VLOOKUP($B113,'Databáze_běžců+Startovka'!$B$6:$H$1026,6,FALSE)</f>
        <v>#N/A</v>
      </c>
      <c r="H113" s="36" t="e">
        <f>VLOOKUP($B113,'Databáze_běžců+Startovka'!$B$6:$H$1026,7,FALSE)</f>
        <v>#N/A</v>
      </c>
      <c r="I113" s="37" t="e">
        <f>VLOOKUP($B113,Časy!$B$3:$E$957,4,FALSE)</f>
        <v>#N/A</v>
      </c>
    </row>
    <row r="114" spans="2:9" x14ac:dyDescent="0.2">
      <c r="B114" s="36">
        <f>Časy!B111</f>
        <v>0</v>
      </c>
      <c r="C114" s="83" t="e">
        <f>VLOOKUP($B114,'Databáze_běžců+Startovka'!$B$6:$H$1026,2,FALSE)</f>
        <v>#N/A</v>
      </c>
      <c r="D114" s="83" t="e">
        <f>VLOOKUP($B114,'Databáze_běžců+Startovka'!$B$6:$H$1026,3,FALSE)</f>
        <v>#N/A</v>
      </c>
      <c r="E114" s="36" t="e">
        <f>VLOOKUP($B114,'Databáze_běžců+Startovka'!$B$6:$H$1026,4,FALSE)</f>
        <v>#N/A</v>
      </c>
      <c r="F114" s="36" t="e">
        <f>VLOOKUP($B114,'Databáze_běžců+Startovka'!$B$6:$H$1026,5,FALSE)</f>
        <v>#N/A</v>
      </c>
      <c r="G114" s="36" t="e">
        <f>VLOOKUP($B114,'Databáze_běžců+Startovka'!$B$6:$H$1026,6,FALSE)</f>
        <v>#N/A</v>
      </c>
      <c r="H114" s="36" t="e">
        <f>VLOOKUP($B114,'Databáze_běžců+Startovka'!$B$6:$H$1026,7,FALSE)</f>
        <v>#N/A</v>
      </c>
      <c r="I114" s="37" t="e">
        <f>VLOOKUP($B114,Časy!$B$3:$E$957,4,FALSE)</f>
        <v>#N/A</v>
      </c>
    </row>
    <row r="115" spans="2:9" x14ac:dyDescent="0.2">
      <c r="B115" s="36">
        <f>Časy!B112</f>
        <v>0</v>
      </c>
      <c r="C115" s="83" t="e">
        <f>VLOOKUP($B115,'Databáze_běžců+Startovka'!$B$6:$H$1026,2,FALSE)</f>
        <v>#N/A</v>
      </c>
      <c r="D115" s="83" t="e">
        <f>VLOOKUP($B115,'Databáze_běžců+Startovka'!$B$6:$H$1026,3,FALSE)</f>
        <v>#N/A</v>
      </c>
      <c r="E115" s="36" t="e">
        <f>VLOOKUP($B115,'Databáze_běžců+Startovka'!$B$6:$H$1026,4,FALSE)</f>
        <v>#N/A</v>
      </c>
      <c r="F115" s="36" t="e">
        <f>VLOOKUP($B115,'Databáze_běžců+Startovka'!$B$6:$H$1026,5,FALSE)</f>
        <v>#N/A</v>
      </c>
      <c r="G115" s="36" t="e">
        <f>VLOOKUP($B115,'Databáze_běžců+Startovka'!$B$6:$H$1026,6,FALSE)</f>
        <v>#N/A</v>
      </c>
      <c r="H115" s="36" t="e">
        <f>VLOOKUP($B115,'Databáze_běžců+Startovka'!$B$6:$H$1026,7,FALSE)</f>
        <v>#N/A</v>
      </c>
      <c r="I115" s="37" t="e">
        <f>VLOOKUP($B115,Časy!$B$3:$E$957,4,FALSE)</f>
        <v>#N/A</v>
      </c>
    </row>
    <row r="116" spans="2:9" x14ac:dyDescent="0.2">
      <c r="B116" s="36">
        <f>Časy!B113</f>
        <v>0</v>
      </c>
      <c r="C116" s="83" t="e">
        <f>VLOOKUP($B116,'Databáze_běžců+Startovka'!$B$6:$H$1026,2,FALSE)</f>
        <v>#N/A</v>
      </c>
      <c r="D116" s="83" t="e">
        <f>VLOOKUP($B116,'Databáze_běžců+Startovka'!$B$6:$H$1026,3,FALSE)</f>
        <v>#N/A</v>
      </c>
      <c r="E116" s="36" t="e">
        <f>VLOOKUP($B116,'Databáze_běžců+Startovka'!$B$6:$H$1026,4,FALSE)</f>
        <v>#N/A</v>
      </c>
      <c r="F116" s="36" t="e">
        <f>VLOOKUP($B116,'Databáze_běžců+Startovka'!$B$6:$H$1026,5,FALSE)</f>
        <v>#N/A</v>
      </c>
      <c r="G116" s="36" t="e">
        <f>VLOOKUP($B116,'Databáze_běžců+Startovka'!$B$6:$H$1026,6,FALSE)</f>
        <v>#N/A</v>
      </c>
      <c r="H116" s="36" t="e">
        <f>VLOOKUP($B116,'Databáze_běžců+Startovka'!$B$6:$H$1026,7,FALSE)</f>
        <v>#N/A</v>
      </c>
      <c r="I116" s="37" t="e">
        <f>VLOOKUP($B116,Časy!$B$3:$E$957,4,FALSE)</f>
        <v>#N/A</v>
      </c>
    </row>
    <row r="117" spans="2:9" x14ac:dyDescent="0.2">
      <c r="B117" s="36">
        <f>Časy!B114</f>
        <v>0</v>
      </c>
      <c r="C117" s="83" t="e">
        <f>VLOOKUP($B117,'Databáze_běžců+Startovka'!$B$6:$H$1026,2,FALSE)</f>
        <v>#N/A</v>
      </c>
      <c r="D117" s="83" t="e">
        <f>VLOOKUP($B117,'Databáze_běžců+Startovka'!$B$6:$H$1026,3,FALSE)</f>
        <v>#N/A</v>
      </c>
      <c r="E117" s="36" t="e">
        <f>VLOOKUP($B117,'Databáze_běžců+Startovka'!$B$6:$H$1026,4,FALSE)</f>
        <v>#N/A</v>
      </c>
      <c r="F117" s="36" t="e">
        <f>VLOOKUP($B117,'Databáze_běžců+Startovka'!$B$6:$H$1026,5,FALSE)</f>
        <v>#N/A</v>
      </c>
      <c r="G117" s="36" t="e">
        <f>VLOOKUP($B117,'Databáze_běžců+Startovka'!$B$6:$H$1026,6,FALSE)</f>
        <v>#N/A</v>
      </c>
      <c r="H117" s="36" t="e">
        <f>VLOOKUP($B117,'Databáze_běžců+Startovka'!$B$6:$H$1026,7,FALSE)</f>
        <v>#N/A</v>
      </c>
      <c r="I117" s="37" t="e">
        <f>VLOOKUP($B117,Časy!$B$3:$E$957,4,FALSE)</f>
        <v>#N/A</v>
      </c>
    </row>
    <row r="118" spans="2:9" x14ac:dyDescent="0.2">
      <c r="B118" s="36">
        <f>Časy!B115</f>
        <v>0</v>
      </c>
      <c r="C118" s="83" t="e">
        <f>VLOOKUP($B118,'Databáze_běžců+Startovka'!$B$6:$H$1026,2,FALSE)</f>
        <v>#N/A</v>
      </c>
      <c r="D118" s="83" t="e">
        <f>VLOOKUP($B118,'Databáze_běžců+Startovka'!$B$6:$H$1026,3,FALSE)</f>
        <v>#N/A</v>
      </c>
      <c r="E118" s="36" t="e">
        <f>VLOOKUP($B118,'Databáze_běžců+Startovka'!$B$6:$H$1026,4,FALSE)</f>
        <v>#N/A</v>
      </c>
      <c r="F118" s="36" t="e">
        <f>VLOOKUP($B118,'Databáze_běžců+Startovka'!$B$6:$H$1026,5,FALSE)</f>
        <v>#N/A</v>
      </c>
      <c r="G118" s="36" t="e">
        <f>VLOOKUP($B118,'Databáze_běžců+Startovka'!$B$6:$H$1026,6,FALSE)</f>
        <v>#N/A</v>
      </c>
      <c r="H118" s="36" t="e">
        <f>VLOOKUP($B118,'Databáze_běžců+Startovka'!$B$6:$H$1026,7,FALSE)</f>
        <v>#N/A</v>
      </c>
      <c r="I118" s="37" t="e">
        <f>VLOOKUP($B118,Časy!$B$3:$E$957,4,FALSE)</f>
        <v>#N/A</v>
      </c>
    </row>
    <row r="119" spans="2:9" x14ac:dyDescent="0.2">
      <c r="B119" s="36">
        <f>Časy!B116</f>
        <v>0</v>
      </c>
      <c r="C119" s="83" t="e">
        <f>VLOOKUP($B119,'Databáze_běžců+Startovka'!$B$6:$H$1026,2,FALSE)</f>
        <v>#N/A</v>
      </c>
      <c r="D119" s="83" t="e">
        <f>VLOOKUP($B119,'Databáze_běžců+Startovka'!$B$6:$H$1026,3,FALSE)</f>
        <v>#N/A</v>
      </c>
      <c r="E119" s="36" t="e">
        <f>VLOOKUP($B119,'Databáze_běžců+Startovka'!$B$6:$H$1026,4,FALSE)</f>
        <v>#N/A</v>
      </c>
      <c r="F119" s="36" t="e">
        <f>VLOOKUP($B119,'Databáze_běžců+Startovka'!$B$6:$H$1026,5,FALSE)</f>
        <v>#N/A</v>
      </c>
      <c r="G119" s="36" t="e">
        <f>VLOOKUP($B119,'Databáze_běžců+Startovka'!$B$6:$H$1026,6,FALSE)</f>
        <v>#N/A</v>
      </c>
      <c r="H119" s="36" t="e">
        <f>VLOOKUP($B119,'Databáze_běžců+Startovka'!$B$6:$H$1026,7,FALSE)</f>
        <v>#N/A</v>
      </c>
      <c r="I119" s="37" t="e">
        <f>VLOOKUP($B119,Časy!$B$3:$E$957,4,FALSE)</f>
        <v>#N/A</v>
      </c>
    </row>
    <row r="120" spans="2:9" x14ac:dyDescent="0.2">
      <c r="B120" s="36">
        <f>Časy!B117</f>
        <v>0</v>
      </c>
      <c r="C120" s="83" t="e">
        <f>VLOOKUP($B120,'Databáze_běžců+Startovka'!$B$6:$H$1026,2,FALSE)</f>
        <v>#N/A</v>
      </c>
      <c r="D120" s="83" t="e">
        <f>VLOOKUP($B120,'Databáze_běžců+Startovka'!$B$6:$H$1026,3,FALSE)</f>
        <v>#N/A</v>
      </c>
      <c r="E120" s="36" t="e">
        <f>VLOOKUP($B120,'Databáze_běžců+Startovka'!$B$6:$H$1026,4,FALSE)</f>
        <v>#N/A</v>
      </c>
      <c r="F120" s="36" t="e">
        <f>VLOOKUP($B120,'Databáze_běžců+Startovka'!$B$6:$H$1026,5,FALSE)</f>
        <v>#N/A</v>
      </c>
      <c r="G120" s="36" t="e">
        <f>VLOOKUP($B120,'Databáze_běžců+Startovka'!$B$6:$H$1026,6,FALSE)</f>
        <v>#N/A</v>
      </c>
      <c r="H120" s="36" t="e">
        <f>VLOOKUP($B120,'Databáze_běžců+Startovka'!$B$6:$H$1026,7,FALSE)</f>
        <v>#N/A</v>
      </c>
      <c r="I120" s="37" t="e">
        <f>VLOOKUP($B120,Časy!$B$3:$E$957,4,FALSE)</f>
        <v>#N/A</v>
      </c>
    </row>
    <row r="121" spans="2:9" x14ac:dyDescent="0.2">
      <c r="B121" s="36">
        <f>Časy!B118</f>
        <v>0</v>
      </c>
      <c r="C121" s="83" t="e">
        <f>VLOOKUP($B121,'Databáze_běžců+Startovka'!$B$6:$H$1026,2,FALSE)</f>
        <v>#N/A</v>
      </c>
      <c r="D121" s="83" t="e">
        <f>VLOOKUP($B121,'Databáze_běžců+Startovka'!$B$6:$H$1026,3,FALSE)</f>
        <v>#N/A</v>
      </c>
      <c r="E121" s="36" t="e">
        <f>VLOOKUP($B121,'Databáze_běžců+Startovka'!$B$6:$H$1026,4,FALSE)</f>
        <v>#N/A</v>
      </c>
      <c r="F121" s="36" t="e">
        <f>VLOOKUP($B121,'Databáze_běžců+Startovka'!$B$6:$H$1026,5,FALSE)</f>
        <v>#N/A</v>
      </c>
      <c r="G121" s="36" t="e">
        <f>VLOOKUP($B121,'Databáze_běžců+Startovka'!$B$6:$H$1026,6,FALSE)</f>
        <v>#N/A</v>
      </c>
      <c r="H121" s="36" t="e">
        <f>VLOOKUP($B121,'Databáze_běžců+Startovka'!$B$6:$H$1026,7,FALSE)</f>
        <v>#N/A</v>
      </c>
      <c r="I121" s="37" t="e">
        <f>VLOOKUP($B121,Časy!$B$3:$E$957,4,FALSE)</f>
        <v>#N/A</v>
      </c>
    </row>
    <row r="122" spans="2:9" x14ac:dyDescent="0.2">
      <c r="B122" s="36">
        <f>Časy!B119</f>
        <v>0</v>
      </c>
      <c r="C122" s="83" t="e">
        <f>VLOOKUP($B122,'Databáze_běžců+Startovka'!$B$6:$H$1026,2,FALSE)</f>
        <v>#N/A</v>
      </c>
      <c r="D122" s="83" t="e">
        <f>VLOOKUP($B122,'Databáze_běžců+Startovka'!$B$6:$H$1026,3,FALSE)</f>
        <v>#N/A</v>
      </c>
      <c r="E122" s="36" t="e">
        <f>VLOOKUP($B122,'Databáze_běžců+Startovka'!$B$6:$H$1026,4,FALSE)</f>
        <v>#N/A</v>
      </c>
      <c r="F122" s="36" t="e">
        <f>VLOOKUP($B122,'Databáze_běžců+Startovka'!$B$6:$H$1026,5,FALSE)</f>
        <v>#N/A</v>
      </c>
      <c r="G122" s="36" t="e">
        <f>VLOOKUP($B122,'Databáze_běžců+Startovka'!$B$6:$H$1026,6,FALSE)</f>
        <v>#N/A</v>
      </c>
      <c r="H122" s="36" t="e">
        <f>VLOOKUP($B122,'Databáze_běžců+Startovka'!$B$6:$H$1026,7,FALSE)</f>
        <v>#N/A</v>
      </c>
      <c r="I122" s="37" t="e">
        <f>VLOOKUP($B122,Časy!$B$3:$E$957,4,FALSE)</f>
        <v>#N/A</v>
      </c>
    </row>
    <row r="123" spans="2:9" x14ac:dyDescent="0.2">
      <c r="B123" s="36">
        <f>Časy!B120</f>
        <v>0</v>
      </c>
      <c r="C123" s="83" t="e">
        <f>VLOOKUP($B123,'Databáze_běžců+Startovka'!$B$6:$H$1026,2,FALSE)</f>
        <v>#N/A</v>
      </c>
      <c r="D123" s="83" t="e">
        <f>VLOOKUP($B123,'Databáze_běžců+Startovka'!$B$6:$H$1026,3,FALSE)</f>
        <v>#N/A</v>
      </c>
      <c r="E123" s="36" t="e">
        <f>VLOOKUP($B123,'Databáze_běžců+Startovka'!$B$6:$H$1026,4,FALSE)</f>
        <v>#N/A</v>
      </c>
      <c r="F123" s="36" t="e">
        <f>VLOOKUP($B123,'Databáze_běžců+Startovka'!$B$6:$H$1026,5,FALSE)</f>
        <v>#N/A</v>
      </c>
      <c r="G123" s="36" t="e">
        <f>VLOOKUP($B123,'Databáze_běžců+Startovka'!$B$6:$H$1026,6,FALSE)</f>
        <v>#N/A</v>
      </c>
      <c r="H123" s="36" t="e">
        <f>VLOOKUP($B123,'Databáze_běžců+Startovka'!$B$6:$H$1026,7,FALSE)</f>
        <v>#N/A</v>
      </c>
      <c r="I123" s="37" t="e">
        <f>VLOOKUP($B123,Časy!$B$3:$E$957,4,FALSE)</f>
        <v>#N/A</v>
      </c>
    </row>
    <row r="124" spans="2:9" x14ac:dyDescent="0.2">
      <c r="B124" s="36">
        <f>Časy!B121</f>
        <v>0</v>
      </c>
      <c r="C124" s="83" t="e">
        <f>VLOOKUP($B124,'Databáze_běžců+Startovka'!$B$6:$H$1026,2,FALSE)</f>
        <v>#N/A</v>
      </c>
      <c r="D124" s="83" t="e">
        <f>VLOOKUP($B124,'Databáze_běžců+Startovka'!$B$6:$H$1026,3,FALSE)</f>
        <v>#N/A</v>
      </c>
      <c r="E124" s="36" t="e">
        <f>VLOOKUP($B124,'Databáze_běžců+Startovka'!$B$6:$H$1026,4,FALSE)</f>
        <v>#N/A</v>
      </c>
      <c r="F124" s="36" t="e">
        <f>VLOOKUP($B124,'Databáze_běžců+Startovka'!$B$6:$H$1026,5,FALSE)</f>
        <v>#N/A</v>
      </c>
      <c r="G124" s="36" t="e">
        <f>VLOOKUP($B124,'Databáze_běžců+Startovka'!$B$6:$H$1026,6,FALSE)</f>
        <v>#N/A</v>
      </c>
      <c r="H124" s="36" t="e">
        <f>VLOOKUP($B124,'Databáze_běžců+Startovka'!$B$6:$H$1026,7,FALSE)</f>
        <v>#N/A</v>
      </c>
      <c r="I124" s="37" t="e">
        <f>VLOOKUP($B124,Časy!$B$3:$E$957,4,FALSE)</f>
        <v>#N/A</v>
      </c>
    </row>
    <row r="125" spans="2:9" x14ac:dyDescent="0.2">
      <c r="B125" s="36">
        <f>Časy!B122</f>
        <v>0</v>
      </c>
      <c r="C125" s="83" t="e">
        <f>VLOOKUP($B125,'Databáze_běžců+Startovka'!$B$6:$H$1026,2,FALSE)</f>
        <v>#N/A</v>
      </c>
      <c r="D125" s="83" t="e">
        <f>VLOOKUP($B125,'Databáze_běžců+Startovka'!$B$6:$H$1026,3,FALSE)</f>
        <v>#N/A</v>
      </c>
      <c r="E125" s="36" t="e">
        <f>VLOOKUP($B125,'Databáze_běžců+Startovka'!$B$6:$H$1026,4,FALSE)</f>
        <v>#N/A</v>
      </c>
      <c r="F125" s="36" t="e">
        <f>VLOOKUP($B125,'Databáze_běžců+Startovka'!$B$6:$H$1026,5,FALSE)</f>
        <v>#N/A</v>
      </c>
      <c r="G125" s="36" t="e">
        <f>VLOOKUP($B125,'Databáze_běžců+Startovka'!$B$6:$H$1026,6,FALSE)</f>
        <v>#N/A</v>
      </c>
      <c r="H125" s="36" t="e">
        <f>VLOOKUP($B125,'Databáze_běžců+Startovka'!$B$6:$H$1026,7,FALSE)</f>
        <v>#N/A</v>
      </c>
      <c r="I125" s="37" t="e">
        <f>VLOOKUP($B125,Časy!$B$3:$E$957,4,FALSE)</f>
        <v>#N/A</v>
      </c>
    </row>
    <row r="126" spans="2:9" x14ac:dyDescent="0.2">
      <c r="B126" s="36">
        <f>Časy!B123</f>
        <v>0</v>
      </c>
      <c r="C126" s="83" t="e">
        <f>VLOOKUP($B126,'Databáze_běžců+Startovka'!$B$6:$H$1026,2,FALSE)</f>
        <v>#N/A</v>
      </c>
      <c r="D126" s="83" t="e">
        <f>VLOOKUP($B126,'Databáze_běžců+Startovka'!$B$6:$H$1026,3,FALSE)</f>
        <v>#N/A</v>
      </c>
      <c r="E126" s="36" t="e">
        <f>VLOOKUP($B126,'Databáze_běžců+Startovka'!$B$6:$H$1026,4,FALSE)</f>
        <v>#N/A</v>
      </c>
      <c r="F126" s="36" t="e">
        <f>VLOOKUP($B126,'Databáze_běžců+Startovka'!$B$6:$H$1026,5,FALSE)</f>
        <v>#N/A</v>
      </c>
      <c r="G126" s="36" t="e">
        <f>VLOOKUP($B126,'Databáze_běžců+Startovka'!$B$6:$H$1026,6,FALSE)</f>
        <v>#N/A</v>
      </c>
      <c r="H126" s="36" t="e">
        <f>VLOOKUP($B126,'Databáze_běžců+Startovka'!$B$6:$H$1026,7,FALSE)</f>
        <v>#N/A</v>
      </c>
      <c r="I126" s="37" t="e">
        <f>VLOOKUP($B126,Časy!$B$3:$E$957,4,FALSE)</f>
        <v>#N/A</v>
      </c>
    </row>
    <row r="127" spans="2:9" x14ac:dyDescent="0.2">
      <c r="B127" s="36">
        <f>Časy!B124</f>
        <v>0</v>
      </c>
      <c r="C127" s="83" t="e">
        <f>VLOOKUP($B127,'Databáze_běžců+Startovka'!$B$6:$H$1026,2,FALSE)</f>
        <v>#N/A</v>
      </c>
      <c r="D127" s="83" t="e">
        <f>VLOOKUP($B127,'Databáze_běžců+Startovka'!$B$6:$H$1026,3,FALSE)</f>
        <v>#N/A</v>
      </c>
      <c r="E127" s="36" t="e">
        <f>VLOOKUP($B127,'Databáze_běžců+Startovka'!$B$6:$H$1026,4,FALSE)</f>
        <v>#N/A</v>
      </c>
      <c r="F127" s="36" t="e">
        <f>VLOOKUP($B127,'Databáze_běžců+Startovka'!$B$6:$H$1026,5,FALSE)</f>
        <v>#N/A</v>
      </c>
      <c r="G127" s="36" t="e">
        <f>VLOOKUP($B127,'Databáze_běžců+Startovka'!$B$6:$H$1026,6,FALSE)</f>
        <v>#N/A</v>
      </c>
      <c r="H127" s="36" t="e">
        <f>VLOOKUP($B127,'Databáze_běžců+Startovka'!$B$6:$H$1026,7,FALSE)</f>
        <v>#N/A</v>
      </c>
      <c r="I127" s="37" t="e">
        <f>VLOOKUP($B127,Časy!$B$3:$E$957,4,FALSE)</f>
        <v>#N/A</v>
      </c>
    </row>
    <row r="128" spans="2:9" x14ac:dyDescent="0.2">
      <c r="B128" s="36">
        <f>Časy!B125</f>
        <v>0</v>
      </c>
      <c r="C128" s="83" t="e">
        <f>VLOOKUP($B128,'Databáze_běžců+Startovka'!$B$6:$H$1026,2,FALSE)</f>
        <v>#N/A</v>
      </c>
      <c r="D128" s="83" t="e">
        <f>VLOOKUP($B128,'Databáze_běžců+Startovka'!$B$6:$H$1026,3,FALSE)</f>
        <v>#N/A</v>
      </c>
      <c r="E128" s="36" t="e">
        <f>VLOOKUP($B128,'Databáze_běžců+Startovka'!$B$6:$H$1026,4,FALSE)</f>
        <v>#N/A</v>
      </c>
      <c r="F128" s="36" t="e">
        <f>VLOOKUP($B128,'Databáze_běžců+Startovka'!$B$6:$H$1026,5,FALSE)</f>
        <v>#N/A</v>
      </c>
      <c r="G128" s="36" t="e">
        <f>VLOOKUP($B128,'Databáze_běžců+Startovka'!$B$6:$H$1026,6,FALSE)</f>
        <v>#N/A</v>
      </c>
      <c r="H128" s="36" t="e">
        <f>VLOOKUP($B128,'Databáze_běžců+Startovka'!$B$6:$H$1026,7,FALSE)</f>
        <v>#N/A</v>
      </c>
      <c r="I128" s="37" t="e">
        <f>VLOOKUP($B128,Časy!$B$3:$E$957,4,FALSE)</f>
        <v>#N/A</v>
      </c>
    </row>
    <row r="129" spans="2:9" x14ac:dyDescent="0.2">
      <c r="B129" s="36">
        <f>Časy!B126</f>
        <v>0</v>
      </c>
      <c r="C129" s="83" t="e">
        <f>VLOOKUP($B129,'Databáze_běžců+Startovka'!$B$6:$H$1026,2,FALSE)</f>
        <v>#N/A</v>
      </c>
      <c r="D129" s="83" t="e">
        <f>VLOOKUP($B129,'Databáze_běžců+Startovka'!$B$6:$H$1026,3,FALSE)</f>
        <v>#N/A</v>
      </c>
      <c r="E129" s="36" t="e">
        <f>VLOOKUP($B129,'Databáze_běžců+Startovka'!$B$6:$H$1026,4,FALSE)</f>
        <v>#N/A</v>
      </c>
      <c r="F129" s="36" t="e">
        <f>VLOOKUP($B129,'Databáze_běžců+Startovka'!$B$6:$H$1026,5,FALSE)</f>
        <v>#N/A</v>
      </c>
      <c r="G129" s="36" t="e">
        <f>VLOOKUP($B129,'Databáze_běžců+Startovka'!$B$6:$H$1026,6,FALSE)</f>
        <v>#N/A</v>
      </c>
      <c r="H129" s="36" t="e">
        <f>VLOOKUP($B129,'Databáze_běžců+Startovka'!$B$6:$H$1026,7,FALSE)</f>
        <v>#N/A</v>
      </c>
      <c r="I129" s="37" t="e">
        <f>VLOOKUP($B129,Časy!$B$3:$E$957,4,FALSE)</f>
        <v>#N/A</v>
      </c>
    </row>
    <row r="130" spans="2:9" x14ac:dyDescent="0.2">
      <c r="B130" s="36">
        <f>Časy!B127</f>
        <v>0</v>
      </c>
      <c r="C130" s="83" t="e">
        <f>VLOOKUP($B130,'Databáze_běžců+Startovka'!$B$6:$H$1026,2,FALSE)</f>
        <v>#N/A</v>
      </c>
      <c r="D130" s="83" t="e">
        <f>VLOOKUP($B130,'Databáze_běžců+Startovka'!$B$6:$H$1026,3,FALSE)</f>
        <v>#N/A</v>
      </c>
      <c r="E130" s="36" t="e">
        <f>VLOOKUP($B130,'Databáze_běžců+Startovka'!$B$6:$H$1026,4,FALSE)</f>
        <v>#N/A</v>
      </c>
      <c r="F130" s="36" t="e">
        <f>VLOOKUP($B130,'Databáze_běžců+Startovka'!$B$6:$H$1026,5,FALSE)</f>
        <v>#N/A</v>
      </c>
      <c r="G130" s="36" t="e">
        <f>VLOOKUP($B130,'Databáze_běžců+Startovka'!$B$6:$H$1026,6,FALSE)</f>
        <v>#N/A</v>
      </c>
      <c r="H130" s="36" t="e">
        <f>VLOOKUP($B130,'Databáze_běžců+Startovka'!$B$6:$H$1026,7,FALSE)</f>
        <v>#N/A</v>
      </c>
      <c r="I130" s="37" t="e">
        <f>VLOOKUP($B130,Časy!$B$3:$E$957,4,FALSE)</f>
        <v>#N/A</v>
      </c>
    </row>
    <row r="131" spans="2:9" x14ac:dyDescent="0.2">
      <c r="B131" s="36">
        <f>Časy!B128</f>
        <v>0</v>
      </c>
      <c r="C131" s="83" t="e">
        <f>VLOOKUP($B131,'Databáze_běžců+Startovka'!$B$6:$H$1026,2,FALSE)</f>
        <v>#N/A</v>
      </c>
      <c r="D131" s="83" t="e">
        <f>VLOOKUP($B131,'Databáze_běžců+Startovka'!$B$6:$H$1026,3,FALSE)</f>
        <v>#N/A</v>
      </c>
      <c r="E131" s="36" t="e">
        <f>VLOOKUP($B131,'Databáze_běžců+Startovka'!$B$6:$H$1026,4,FALSE)</f>
        <v>#N/A</v>
      </c>
      <c r="F131" s="36" t="e">
        <f>VLOOKUP($B131,'Databáze_běžců+Startovka'!$B$6:$H$1026,5,FALSE)</f>
        <v>#N/A</v>
      </c>
      <c r="G131" s="36" t="e">
        <f>VLOOKUP($B131,'Databáze_běžců+Startovka'!$B$6:$H$1026,6,FALSE)</f>
        <v>#N/A</v>
      </c>
      <c r="H131" s="36" t="e">
        <f>VLOOKUP($B131,'Databáze_běžců+Startovka'!$B$6:$H$1026,7,FALSE)</f>
        <v>#N/A</v>
      </c>
      <c r="I131" s="37" t="e">
        <f>VLOOKUP($B131,Časy!$B$3:$E$957,4,FALSE)</f>
        <v>#N/A</v>
      </c>
    </row>
    <row r="132" spans="2:9" x14ac:dyDescent="0.2">
      <c r="B132" s="36">
        <f>Časy!B129</f>
        <v>0</v>
      </c>
      <c r="C132" s="83" t="e">
        <f>VLOOKUP($B132,'Databáze_běžců+Startovka'!$B$6:$H$1026,2,FALSE)</f>
        <v>#N/A</v>
      </c>
      <c r="D132" s="83" t="e">
        <f>VLOOKUP($B132,'Databáze_běžců+Startovka'!$B$6:$H$1026,3,FALSE)</f>
        <v>#N/A</v>
      </c>
      <c r="E132" s="36" t="e">
        <f>VLOOKUP($B132,'Databáze_běžců+Startovka'!$B$6:$H$1026,4,FALSE)</f>
        <v>#N/A</v>
      </c>
      <c r="F132" s="36" t="e">
        <f>VLOOKUP($B132,'Databáze_běžců+Startovka'!$B$6:$H$1026,5,FALSE)</f>
        <v>#N/A</v>
      </c>
      <c r="G132" s="36" t="e">
        <f>VLOOKUP($B132,'Databáze_běžců+Startovka'!$B$6:$H$1026,6,FALSE)</f>
        <v>#N/A</v>
      </c>
      <c r="H132" s="36" t="e">
        <f>VLOOKUP($B132,'Databáze_běžců+Startovka'!$B$6:$H$1026,7,FALSE)</f>
        <v>#N/A</v>
      </c>
      <c r="I132" s="37" t="e">
        <f>VLOOKUP($B132,Časy!$B$3:$E$957,4,FALSE)</f>
        <v>#N/A</v>
      </c>
    </row>
    <row r="133" spans="2:9" x14ac:dyDescent="0.2">
      <c r="B133" s="36">
        <f>Časy!B130</f>
        <v>0</v>
      </c>
      <c r="C133" s="83" t="e">
        <f>VLOOKUP($B133,'Databáze_běžců+Startovka'!$B$6:$H$1026,2,FALSE)</f>
        <v>#N/A</v>
      </c>
      <c r="D133" s="83" t="e">
        <f>VLOOKUP($B133,'Databáze_běžců+Startovka'!$B$6:$H$1026,3,FALSE)</f>
        <v>#N/A</v>
      </c>
      <c r="E133" s="36" t="e">
        <f>VLOOKUP($B133,'Databáze_běžců+Startovka'!$B$6:$H$1026,4,FALSE)</f>
        <v>#N/A</v>
      </c>
      <c r="F133" s="36" t="e">
        <f>VLOOKUP($B133,'Databáze_běžců+Startovka'!$B$6:$H$1026,5,FALSE)</f>
        <v>#N/A</v>
      </c>
      <c r="G133" s="36" t="e">
        <f>VLOOKUP($B133,'Databáze_běžců+Startovka'!$B$6:$H$1026,6,FALSE)</f>
        <v>#N/A</v>
      </c>
      <c r="H133" s="36" t="e">
        <f>VLOOKUP($B133,'Databáze_běžců+Startovka'!$B$6:$H$1026,7,FALSE)</f>
        <v>#N/A</v>
      </c>
      <c r="I133" s="37" t="e">
        <f>VLOOKUP($B133,Časy!$B$3:$E$957,4,FALSE)</f>
        <v>#N/A</v>
      </c>
    </row>
    <row r="134" spans="2:9" x14ac:dyDescent="0.2">
      <c r="B134" s="36">
        <f>Časy!B131</f>
        <v>0</v>
      </c>
      <c r="C134" s="83" t="e">
        <f>VLOOKUP($B134,'Databáze_běžců+Startovka'!$B$6:$H$1026,2,FALSE)</f>
        <v>#N/A</v>
      </c>
      <c r="D134" s="83" t="e">
        <f>VLOOKUP($B134,'Databáze_běžců+Startovka'!$B$6:$H$1026,3,FALSE)</f>
        <v>#N/A</v>
      </c>
      <c r="E134" s="36" t="e">
        <f>VLOOKUP($B134,'Databáze_běžců+Startovka'!$B$6:$H$1026,4,FALSE)</f>
        <v>#N/A</v>
      </c>
      <c r="F134" s="36" t="e">
        <f>VLOOKUP($B134,'Databáze_běžců+Startovka'!$B$6:$H$1026,5,FALSE)</f>
        <v>#N/A</v>
      </c>
      <c r="G134" s="36" t="e">
        <f>VLOOKUP($B134,'Databáze_běžců+Startovka'!$B$6:$H$1026,6,FALSE)</f>
        <v>#N/A</v>
      </c>
      <c r="H134" s="36" t="e">
        <f>VLOOKUP($B134,'Databáze_běžců+Startovka'!$B$6:$H$1026,7,FALSE)</f>
        <v>#N/A</v>
      </c>
      <c r="I134" s="37" t="e">
        <f>VLOOKUP($B134,Časy!$B$3:$E$957,4,FALSE)</f>
        <v>#N/A</v>
      </c>
    </row>
    <row r="135" spans="2:9" x14ac:dyDescent="0.2">
      <c r="B135" s="36">
        <f>Časy!B132</f>
        <v>0</v>
      </c>
      <c r="C135" s="83" t="e">
        <f>VLOOKUP($B135,'Databáze_běžců+Startovka'!$B$6:$H$1026,2,FALSE)</f>
        <v>#N/A</v>
      </c>
      <c r="D135" s="83" t="e">
        <f>VLOOKUP($B135,'Databáze_běžců+Startovka'!$B$6:$H$1026,3,FALSE)</f>
        <v>#N/A</v>
      </c>
      <c r="E135" s="36" t="e">
        <f>VLOOKUP($B135,'Databáze_běžců+Startovka'!$B$6:$H$1026,4,FALSE)</f>
        <v>#N/A</v>
      </c>
      <c r="F135" s="36" t="e">
        <f>VLOOKUP($B135,'Databáze_běžců+Startovka'!$B$6:$H$1026,5,FALSE)</f>
        <v>#N/A</v>
      </c>
      <c r="G135" s="36" t="e">
        <f>VLOOKUP($B135,'Databáze_běžců+Startovka'!$B$6:$H$1026,6,FALSE)</f>
        <v>#N/A</v>
      </c>
      <c r="H135" s="36" t="e">
        <f>VLOOKUP($B135,'Databáze_běžců+Startovka'!$B$6:$H$1026,7,FALSE)</f>
        <v>#N/A</v>
      </c>
      <c r="I135" s="37" t="e">
        <f>VLOOKUP($B135,Časy!$B$3:$E$957,4,FALSE)</f>
        <v>#N/A</v>
      </c>
    </row>
    <row r="136" spans="2:9" x14ac:dyDescent="0.2">
      <c r="B136" s="36">
        <f>Časy!B133</f>
        <v>0</v>
      </c>
      <c r="C136" s="83" t="e">
        <f>VLOOKUP($B136,'Databáze_běžců+Startovka'!$B$6:$H$1026,2,FALSE)</f>
        <v>#N/A</v>
      </c>
      <c r="D136" s="83" t="e">
        <f>VLOOKUP($B136,'Databáze_běžců+Startovka'!$B$6:$H$1026,3,FALSE)</f>
        <v>#N/A</v>
      </c>
      <c r="E136" s="36" t="e">
        <f>VLOOKUP($B136,'Databáze_běžců+Startovka'!$B$6:$H$1026,4,FALSE)</f>
        <v>#N/A</v>
      </c>
      <c r="F136" s="36" t="e">
        <f>VLOOKUP($B136,'Databáze_běžců+Startovka'!$B$6:$H$1026,5,FALSE)</f>
        <v>#N/A</v>
      </c>
      <c r="G136" s="36" t="e">
        <f>VLOOKUP($B136,'Databáze_běžců+Startovka'!$B$6:$H$1026,6,FALSE)</f>
        <v>#N/A</v>
      </c>
      <c r="H136" s="36" t="e">
        <f>VLOOKUP($B136,'Databáze_běžců+Startovka'!$B$6:$H$1026,7,FALSE)</f>
        <v>#N/A</v>
      </c>
      <c r="I136" s="37" t="e">
        <f>VLOOKUP($B136,Časy!$B$3:$E$957,4,FALSE)</f>
        <v>#N/A</v>
      </c>
    </row>
    <row r="137" spans="2:9" x14ac:dyDescent="0.2">
      <c r="B137" s="36">
        <f>Časy!B134</f>
        <v>0</v>
      </c>
      <c r="C137" s="83" t="e">
        <f>VLOOKUP($B137,'Databáze_běžců+Startovka'!$B$6:$H$1026,2,FALSE)</f>
        <v>#N/A</v>
      </c>
      <c r="D137" s="83" t="e">
        <f>VLOOKUP($B137,'Databáze_běžců+Startovka'!$B$6:$H$1026,3,FALSE)</f>
        <v>#N/A</v>
      </c>
      <c r="E137" s="36" t="e">
        <f>VLOOKUP($B137,'Databáze_běžců+Startovka'!$B$6:$H$1026,4,FALSE)</f>
        <v>#N/A</v>
      </c>
      <c r="F137" s="36" t="e">
        <f>VLOOKUP($B137,'Databáze_běžců+Startovka'!$B$6:$H$1026,5,FALSE)</f>
        <v>#N/A</v>
      </c>
      <c r="G137" s="36" t="e">
        <f>VLOOKUP($B137,'Databáze_běžců+Startovka'!$B$6:$H$1026,6,FALSE)</f>
        <v>#N/A</v>
      </c>
      <c r="H137" s="36" t="e">
        <f>VLOOKUP($B137,'Databáze_běžců+Startovka'!$B$6:$H$1026,7,FALSE)</f>
        <v>#N/A</v>
      </c>
      <c r="I137" s="37" t="e">
        <f>VLOOKUP($B137,Časy!$B$3:$E$957,4,FALSE)</f>
        <v>#N/A</v>
      </c>
    </row>
    <row r="138" spans="2:9" x14ac:dyDescent="0.2">
      <c r="B138" s="36">
        <f>Časy!B135</f>
        <v>0</v>
      </c>
      <c r="C138" s="83" t="e">
        <f>VLOOKUP($B138,'Databáze_běžců+Startovka'!$B$6:$H$1026,2,FALSE)</f>
        <v>#N/A</v>
      </c>
      <c r="D138" s="83" t="e">
        <f>VLOOKUP($B138,'Databáze_běžců+Startovka'!$B$6:$H$1026,3,FALSE)</f>
        <v>#N/A</v>
      </c>
      <c r="E138" s="36" t="e">
        <f>VLOOKUP($B138,'Databáze_běžců+Startovka'!$B$6:$H$1026,4,FALSE)</f>
        <v>#N/A</v>
      </c>
      <c r="F138" s="36" t="e">
        <f>VLOOKUP($B138,'Databáze_běžců+Startovka'!$B$6:$H$1026,5,FALSE)</f>
        <v>#N/A</v>
      </c>
      <c r="G138" s="36" t="e">
        <f>VLOOKUP($B138,'Databáze_běžců+Startovka'!$B$6:$H$1026,6,FALSE)</f>
        <v>#N/A</v>
      </c>
      <c r="H138" s="36" t="e">
        <f>VLOOKUP($B138,'Databáze_běžců+Startovka'!$B$6:$H$1026,7,FALSE)</f>
        <v>#N/A</v>
      </c>
      <c r="I138" s="37" t="e">
        <f>VLOOKUP($B138,Časy!$B$3:$E$957,4,FALSE)</f>
        <v>#N/A</v>
      </c>
    </row>
    <row r="139" spans="2:9" x14ac:dyDescent="0.2">
      <c r="B139" s="36">
        <f>Časy!B136</f>
        <v>0</v>
      </c>
      <c r="C139" s="83" t="e">
        <f>VLOOKUP($B139,'Databáze_běžců+Startovka'!$B$6:$H$1026,2,FALSE)</f>
        <v>#N/A</v>
      </c>
      <c r="D139" s="83" t="e">
        <f>VLOOKUP($B139,'Databáze_běžců+Startovka'!$B$6:$H$1026,3,FALSE)</f>
        <v>#N/A</v>
      </c>
      <c r="E139" s="36" t="e">
        <f>VLOOKUP($B139,'Databáze_běžců+Startovka'!$B$6:$H$1026,4,FALSE)</f>
        <v>#N/A</v>
      </c>
      <c r="F139" s="36" t="e">
        <f>VLOOKUP($B139,'Databáze_běžců+Startovka'!$B$6:$H$1026,5,FALSE)</f>
        <v>#N/A</v>
      </c>
      <c r="G139" s="36" t="e">
        <f>VLOOKUP($B139,'Databáze_běžců+Startovka'!$B$6:$H$1026,6,FALSE)</f>
        <v>#N/A</v>
      </c>
      <c r="H139" s="36" t="e">
        <f>VLOOKUP($B139,'Databáze_běžců+Startovka'!$B$6:$H$1026,7,FALSE)</f>
        <v>#N/A</v>
      </c>
      <c r="I139" s="37" t="e">
        <f>VLOOKUP($B139,Časy!$B$3:$E$957,4,FALSE)</f>
        <v>#N/A</v>
      </c>
    </row>
    <row r="140" spans="2:9" x14ac:dyDescent="0.2">
      <c r="B140" s="36">
        <f>Časy!B137</f>
        <v>0</v>
      </c>
      <c r="C140" s="83" t="e">
        <f>VLOOKUP($B140,'Databáze_běžců+Startovka'!$B$6:$H$1026,2,FALSE)</f>
        <v>#N/A</v>
      </c>
      <c r="D140" s="83" t="e">
        <f>VLOOKUP($B140,'Databáze_běžců+Startovka'!$B$6:$H$1026,3,FALSE)</f>
        <v>#N/A</v>
      </c>
      <c r="E140" s="36" t="e">
        <f>VLOOKUP($B140,'Databáze_běžců+Startovka'!$B$6:$H$1026,4,FALSE)</f>
        <v>#N/A</v>
      </c>
      <c r="F140" s="36" t="e">
        <f>VLOOKUP($B140,'Databáze_běžců+Startovka'!$B$6:$H$1026,5,FALSE)</f>
        <v>#N/A</v>
      </c>
      <c r="G140" s="36" t="e">
        <f>VLOOKUP($B140,'Databáze_běžců+Startovka'!$B$6:$H$1026,6,FALSE)</f>
        <v>#N/A</v>
      </c>
      <c r="H140" s="36" t="e">
        <f>VLOOKUP($B140,'Databáze_běžců+Startovka'!$B$6:$H$1026,7,FALSE)</f>
        <v>#N/A</v>
      </c>
      <c r="I140" s="37" t="e">
        <f>VLOOKUP($B140,Časy!$B$3:$E$957,4,FALSE)</f>
        <v>#N/A</v>
      </c>
    </row>
    <row r="141" spans="2:9" x14ac:dyDescent="0.2">
      <c r="B141" s="36">
        <f>Časy!B138</f>
        <v>0</v>
      </c>
      <c r="C141" s="83" t="e">
        <f>VLOOKUP($B141,'Databáze_běžců+Startovka'!$B$6:$H$1026,2,FALSE)</f>
        <v>#N/A</v>
      </c>
      <c r="D141" s="83" t="e">
        <f>VLOOKUP($B141,'Databáze_běžců+Startovka'!$B$6:$H$1026,3,FALSE)</f>
        <v>#N/A</v>
      </c>
      <c r="E141" s="36" t="e">
        <f>VLOOKUP($B141,'Databáze_běžců+Startovka'!$B$6:$H$1026,4,FALSE)</f>
        <v>#N/A</v>
      </c>
      <c r="F141" s="36" t="e">
        <f>VLOOKUP($B141,'Databáze_běžců+Startovka'!$B$6:$H$1026,5,FALSE)</f>
        <v>#N/A</v>
      </c>
      <c r="G141" s="36" t="e">
        <f>VLOOKUP($B141,'Databáze_běžců+Startovka'!$B$6:$H$1026,6,FALSE)</f>
        <v>#N/A</v>
      </c>
      <c r="H141" s="36" t="e">
        <f>VLOOKUP($B141,'Databáze_běžců+Startovka'!$B$6:$H$1026,7,FALSE)</f>
        <v>#N/A</v>
      </c>
      <c r="I141" s="37" t="e">
        <f>VLOOKUP($B141,Časy!$B$3:$E$957,4,FALSE)</f>
        <v>#N/A</v>
      </c>
    </row>
    <row r="142" spans="2:9" x14ac:dyDescent="0.2">
      <c r="B142" s="36">
        <f>Časy!B139</f>
        <v>0</v>
      </c>
      <c r="C142" s="83" t="e">
        <f>VLOOKUP($B142,'Databáze_běžců+Startovka'!$B$6:$H$1026,2,FALSE)</f>
        <v>#N/A</v>
      </c>
      <c r="D142" s="83" t="e">
        <f>VLOOKUP($B142,'Databáze_běžců+Startovka'!$B$6:$H$1026,3,FALSE)</f>
        <v>#N/A</v>
      </c>
      <c r="E142" s="36" t="e">
        <f>VLOOKUP($B142,'Databáze_běžců+Startovka'!$B$6:$H$1026,4,FALSE)</f>
        <v>#N/A</v>
      </c>
      <c r="F142" s="36" t="e">
        <f>VLOOKUP($B142,'Databáze_běžců+Startovka'!$B$6:$H$1026,5,FALSE)</f>
        <v>#N/A</v>
      </c>
      <c r="G142" s="36" t="e">
        <f>VLOOKUP($B142,'Databáze_běžců+Startovka'!$B$6:$H$1026,6,FALSE)</f>
        <v>#N/A</v>
      </c>
      <c r="H142" s="36" t="e">
        <f>VLOOKUP($B142,'Databáze_běžců+Startovka'!$B$6:$H$1026,7,FALSE)</f>
        <v>#N/A</v>
      </c>
      <c r="I142" s="37" t="e">
        <f>VLOOKUP($B142,Časy!$B$3:$E$957,4,FALSE)</f>
        <v>#N/A</v>
      </c>
    </row>
    <row r="143" spans="2:9" x14ac:dyDescent="0.2">
      <c r="B143" s="36">
        <f>Časy!B140</f>
        <v>0</v>
      </c>
      <c r="C143" s="83" t="e">
        <f>VLOOKUP($B143,'Databáze_běžců+Startovka'!$B$6:$H$1026,2,FALSE)</f>
        <v>#N/A</v>
      </c>
      <c r="D143" s="83" t="e">
        <f>VLOOKUP($B143,'Databáze_běžců+Startovka'!$B$6:$H$1026,3,FALSE)</f>
        <v>#N/A</v>
      </c>
      <c r="E143" s="36" t="e">
        <f>VLOOKUP($B143,'Databáze_běžců+Startovka'!$B$6:$H$1026,4,FALSE)</f>
        <v>#N/A</v>
      </c>
      <c r="F143" s="36" t="e">
        <f>VLOOKUP($B143,'Databáze_běžců+Startovka'!$B$6:$H$1026,5,FALSE)</f>
        <v>#N/A</v>
      </c>
      <c r="G143" s="36" t="e">
        <f>VLOOKUP($B143,'Databáze_běžců+Startovka'!$B$6:$H$1026,6,FALSE)</f>
        <v>#N/A</v>
      </c>
      <c r="H143" s="36" t="e">
        <f>VLOOKUP($B143,'Databáze_běžců+Startovka'!$B$6:$H$1026,7,FALSE)</f>
        <v>#N/A</v>
      </c>
      <c r="I143" s="37" t="e">
        <f>VLOOKUP($B143,Časy!$B$3:$E$957,4,FALSE)</f>
        <v>#N/A</v>
      </c>
    </row>
    <row r="144" spans="2:9" x14ac:dyDescent="0.2">
      <c r="B144" s="36"/>
      <c r="C144" s="83"/>
      <c r="D144" s="83"/>
      <c r="E144" s="36"/>
      <c r="F144" s="36"/>
      <c r="G144" s="36"/>
      <c r="H144" s="36"/>
      <c r="I144" s="37"/>
    </row>
    <row r="145" spans="2:9" x14ac:dyDescent="0.2">
      <c r="B145" s="36"/>
      <c r="C145" s="83"/>
      <c r="D145" s="83"/>
      <c r="E145" s="36"/>
      <c r="F145" s="36"/>
      <c r="G145" s="36"/>
      <c r="H145" s="36"/>
      <c r="I145" s="37"/>
    </row>
    <row r="146" spans="2:9" x14ac:dyDescent="0.2">
      <c r="B146" s="36"/>
      <c r="C146" s="83"/>
      <c r="D146" s="83"/>
      <c r="E146" s="36"/>
      <c r="F146" s="36"/>
      <c r="G146" s="36"/>
      <c r="H146" s="36"/>
      <c r="I146" s="37"/>
    </row>
    <row r="147" spans="2:9" x14ac:dyDescent="0.2">
      <c r="B147" s="36"/>
      <c r="C147" s="83"/>
      <c r="D147" s="83"/>
      <c r="E147" s="36"/>
      <c r="F147" s="36"/>
      <c r="G147" s="36"/>
      <c r="H147" s="36"/>
      <c r="I147" s="37"/>
    </row>
    <row r="148" spans="2:9" x14ac:dyDescent="0.2">
      <c r="B148" s="36"/>
      <c r="C148" s="83"/>
      <c r="D148" s="83"/>
      <c r="E148" s="36"/>
      <c r="F148" s="36"/>
      <c r="G148" s="36"/>
      <c r="H148" s="36"/>
      <c r="I148" s="37"/>
    </row>
    <row r="149" spans="2:9" x14ac:dyDescent="0.2">
      <c r="B149" s="36"/>
      <c r="C149" s="83"/>
      <c r="D149" s="83"/>
      <c r="E149" s="36"/>
      <c r="F149" s="36"/>
      <c r="G149" s="36"/>
      <c r="H149" s="36"/>
      <c r="I149" s="37"/>
    </row>
    <row r="150" spans="2:9" x14ac:dyDescent="0.2">
      <c r="B150" s="36"/>
      <c r="C150" s="83"/>
      <c r="D150" s="83"/>
      <c r="E150" s="36"/>
      <c r="F150" s="36"/>
      <c r="G150" s="36"/>
      <c r="H150" s="36"/>
      <c r="I150" s="37"/>
    </row>
    <row r="151" spans="2:9" x14ac:dyDescent="0.2">
      <c r="B151" s="36"/>
      <c r="C151" s="83"/>
      <c r="D151" s="83"/>
      <c r="E151" s="36"/>
      <c r="F151" s="36"/>
      <c r="G151" s="36"/>
      <c r="H151" s="36"/>
      <c r="I151" s="37"/>
    </row>
    <row r="152" spans="2:9" x14ac:dyDescent="0.2">
      <c r="B152" s="36"/>
      <c r="C152" s="83"/>
      <c r="D152" s="83"/>
      <c r="E152" s="36"/>
      <c r="F152" s="36"/>
      <c r="G152" s="36"/>
      <c r="H152" s="36"/>
      <c r="I152" s="37"/>
    </row>
    <row r="153" spans="2:9" x14ac:dyDescent="0.2">
      <c r="B153" s="36"/>
      <c r="C153" s="83"/>
      <c r="D153" s="83"/>
      <c r="E153" s="36"/>
      <c r="F153" s="36"/>
      <c r="G153" s="36"/>
      <c r="H153" s="36"/>
      <c r="I153" s="37"/>
    </row>
    <row r="154" spans="2:9" x14ac:dyDescent="0.2">
      <c r="B154" s="36"/>
      <c r="C154" s="83"/>
      <c r="D154" s="83"/>
      <c r="E154" s="36"/>
      <c r="F154" s="36"/>
      <c r="G154" s="36"/>
      <c r="H154" s="36"/>
      <c r="I154" s="37"/>
    </row>
    <row r="155" spans="2:9" x14ac:dyDescent="0.2">
      <c r="B155" s="36"/>
      <c r="C155" s="83"/>
      <c r="D155" s="83"/>
      <c r="E155" s="36"/>
      <c r="F155" s="36"/>
      <c r="G155" s="36"/>
      <c r="H155" s="36"/>
      <c r="I155" s="37"/>
    </row>
    <row r="156" spans="2:9" x14ac:dyDescent="0.2">
      <c r="B156" s="36"/>
      <c r="C156" s="83"/>
      <c r="D156" s="83"/>
      <c r="E156" s="36"/>
      <c r="F156" s="36"/>
      <c r="G156" s="36"/>
      <c r="H156" s="36"/>
      <c r="I156" s="37"/>
    </row>
    <row r="157" spans="2:9" x14ac:dyDescent="0.2">
      <c r="B157" s="36"/>
      <c r="C157" s="83"/>
      <c r="D157" s="83"/>
      <c r="E157" s="36"/>
      <c r="F157" s="36"/>
      <c r="G157" s="36"/>
      <c r="H157" s="36"/>
      <c r="I157" s="37"/>
    </row>
    <row r="158" spans="2:9" x14ac:dyDescent="0.2">
      <c r="B158" s="36"/>
      <c r="C158" s="83"/>
      <c r="D158" s="83"/>
      <c r="E158" s="36"/>
      <c r="F158" s="36"/>
      <c r="G158" s="36"/>
      <c r="H158" s="36"/>
      <c r="I158" s="37"/>
    </row>
    <row r="159" spans="2:9" x14ac:dyDescent="0.2">
      <c r="B159" s="36"/>
      <c r="C159" s="83"/>
      <c r="D159" s="83"/>
      <c r="E159" s="36"/>
      <c r="F159" s="36"/>
      <c r="G159" s="36"/>
      <c r="H159" s="36"/>
      <c r="I159" s="37"/>
    </row>
    <row r="160" spans="2:9" x14ac:dyDescent="0.2">
      <c r="B160" s="36"/>
      <c r="C160" s="83"/>
      <c r="D160" s="83"/>
      <c r="E160" s="36"/>
      <c r="F160" s="36"/>
      <c r="G160" s="36"/>
      <c r="H160" s="36"/>
      <c r="I160" s="37"/>
    </row>
    <row r="161" spans="2:9" x14ac:dyDescent="0.2">
      <c r="B161" s="36"/>
      <c r="C161" s="83"/>
      <c r="D161" s="83"/>
      <c r="E161" s="36"/>
      <c r="F161" s="36"/>
      <c r="G161" s="36"/>
      <c r="H161" s="36"/>
      <c r="I161" s="37"/>
    </row>
    <row r="162" spans="2:9" x14ac:dyDescent="0.2">
      <c r="B162" s="36"/>
      <c r="C162" s="83"/>
      <c r="D162" s="83"/>
      <c r="E162" s="36"/>
      <c r="F162" s="36"/>
      <c r="G162" s="36"/>
      <c r="H162" s="36"/>
      <c r="I162" s="37"/>
    </row>
    <row r="163" spans="2:9" x14ac:dyDescent="0.2">
      <c r="B163" s="36"/>
      <c r="C163" s="83"/>
      <c r="D163" s="83"/>
      <c r="E163" s="36"/>
      <c r="F163" s="36"/>
      <c r="G163" s="36"/>
      <c r="H163" s="36"/>
      <c r="I163" s="37"/>
    </row>
    <row r="164" spans="2:9" x14ac:dyDescent="0.2">
      <c r="B164" s="36"/>
      <c r="C164" s="83"/>
      <c r="D164" s="83"/>
      <c r="E164" s="36"/>
      <c r="F164" s="36"/>
      <c r="G164" s="36"/>
      <c r="H164" s="36"/>
      <c r="I164" s="37"/>
    </row>
    <row r="165" spans="2:9" x14ac:dyDescent="0.2">
      <c r="B165" s="36"/>
      <c r="C165" s="83"/>
      <c r="D165" s="83"/>
      <c r="E165" s="36"/>
      <c r="F165" s="36"/>
      <c r="G165" s="36"/>
      <c r="H165" s="36"/>
      <c r="I165" s="37"/>
    </row>
    <row r="166" spans="2:9" x14ac:dyDescent="0.2">
      <c r="B166" s="36"/>
      <c r="C166" s="83"/>
      <c r="D166" s="83"/>
      <c r="E166" s="36"/>
      <c r="F166" s="36"/>
      <c r="G166" s="36"/>
      <c r="H166" s="36"/>
      <c r="I166" s="37"/>
    </row>
    <row r="167" spans="2:9" x14ac:dyDescent="0.2">
      <c r="B167" s="36"/>
      <c r="C167" s="83"/>
      <c r="D167" s="83"/>
      <c r="E167" s="36"/>
      <c r="F167" s="36"/>
      <c r="G167" s="36"/>
      <c r="H167" s="36"/>
      <c r="I167" s="37"/>
    </row>
    <row r="168" spans="2:9" x14ac:dyDescent="0.2">
      <c r="B168" s="36"/>
      <c r="C168" s="83"/>
      <c r="D168" s="83"/>
      <c r="E168" s="36"/>
      <c r="F168" s="36"/>
      <c r="G168" s="36"/>
      <c r="H168" s="36"/>
      <c r="I168" s="37"/>
    </row>
    <row r="169" spans="2:9" x14ac:dyDescent="0.2">
      <c r="B169" s="36"/>
      <c r="C169" s="83"/>
      <c r="D169" s="83"/>
      <c r="E169" s="36"/>
      <c r="F169" s="36"/>
      <c r="G169" s="36"/>
      <c r="H169" s="36"/>
      <c r="I169" s="37"/>
    </row>
    <row r="170" spans="2:9" x14ac:dyDescent="0.2">
      <c r="B170" s="36"/>
      <c r="C170" s="83"/>
      <c r="D170" s="83"/>
      <c r="E170" s="36"/>
      <c r="F170" s="36"/>
      <c r="G170" s="36"/>
      <c r="H170" s="36"/>
      <c r="I170" s="37"/>
    </row>
    <row r="171" spans="2:9" x14ac:dyDescent="0.2">
      <c r="B171" s="36"/>
      <c r="C171" s="83"/>
      <c r="D171" s="83"/>
      <c r="E171" s="36"/>
      <c r="F171" s="36"/>
      <c r="G171" s="36"/>
      <c r="H171" s="36"/>
      <c r="I171" s="37"/>
    </row>
    <row r="172" spans="2:9" x14ac:dyDescent="0.2">
      <c r="B172" s="36"/>
      <c r="C172" s="83"/>
      <c r="D172" s="83"/>
      <c r="E172" s="36"/>
      <c r="F172" s="36"/>
      <c r="G172" s="36"/>
      <c r="H172" s="36"/>
      <c r="I172" s="37"/>
    </row>
    <row r="173" spans="2:9" x14ac:dyDescent="0.2">
      <c r="B173" s="36"/>
      <c r="C173" s="83"/>
      <c r="D173" s="83"/>
      <c r="E173" s="36"/>
      <c r="F173" s="36"/>
      <c r="G173" s="36"/>
      <c r="H173" s="36"/>
      <c r="I173" s="37"/>
    </row>
    <row r="174" spans="2:9" x14ac:dyDescent="0.2">
      <c r="B174" s="36"/>
      <c r="C174" s="83"/>
      <c r="D174" s="83"/>
      <c r="E174" s="36"/>
      <c r="F174" s="36"/>
      <c r="G174" s="36"/>
      <c r="H174" s="36"/>
      <c r="I174" s="37"/>
    </row>
    <row r="175" spans="2:9" x14ac:dyDescent="0.2">
      <c r="B175" s="36"/>
      <c r="C175" s="83"/>
      <c r="D175" s="83"/>
      <c r="E175" s="36"/>
      <c r="F175" s="36"/>
      <c r="G175" s="36"/>
      <c r="H175" s="36"/>
      <c r="I175" s="37"/>
    </row>
    <row r="176" spans="2:9" x14ac:dyDescent="0.2">
      <c r="B176" s="36"/>
      <c r="C176" s="83"/>
      <c r="D176" s="83"/>
      <c r="E176" s="36"/>
      <c r="F176" s="36"/>
      <c r="G176" s="36"/>
      <c r="H176" s="36"/>
      <c r="I176" s="37"/>
    </row>
    <row r="177" spans="2:9" x14ac:dyDescent="0.2">
      <c r="B177" s="36"/>
      <c r="C177" s="83"/>
      <c r="D177" s="83"/>
      <c r="E177" s="36"/>
      <c r="F177" s="36"/>
      <c r="G177" s="36"/>
      <c r="H177" s="36"/>
      <c r="I177" s="37"/>
    </row>
    <row r="178" spans="2:9" x14ac:dyDescent="0.2">
      <c r="B178" s="36"/>
      <c r="C178" s="83"/>
      <c r="D178" s="83"/>
      <c r="E178" s="36"/>
      <c r="F178" s="36"/>
      <c r="G178" s="36"/>
      <c r="H178" s="36"/>
      <c r="I178" s="37"/>
    </row>
    <row r="179" spans="2:9" x14ac:dyDescent="0.2">
      <c r="B179" s="36"/>
      <c r="C179" s="83"/>
      <c r="D179" s="83"/>
      <c r="E179" s="36"/>
      <c r="F179" s="36"/>
      <c r="G179" s="36"/>
      <c r="H179" s="36"/>
      <c r="I179" s="37"/>
    </row>
    <row r="180" spans="2:9" x14ac:dyDescent="0.2">
      <c r="B180" s="36"/>
      <c r="C180" s="83"/>
      <c r="D180" s="83"/>
      <c r="E180" s="36"/>
      <c r="F180" s="36"/>
      <c r="G180" s="36"/>
      <c r="H180" s="36"/>
      <c r="I180" s="37"/>
    </row>
    <row r="181" spans="2:9" x14ac:dyDescent="0.2">
      <c r="B181" s="36"/>
      <c r="C181" s="83"/>
      <c r="D181" s="83"/>
      <c r="E181" s="36"/>
      <c r="F181" s="36"/>
      <c r="G181" s="36"/>
      <c r="H181" s="36"/>
      <c r="I181" s="37"/>
    </row>
    <row r="182" spans="2:9" x14ac:dyDescent="0.2">
      <c r="B182" s="36"/>
      <c r="C182" s="83"/>
      <c r="D182" s="83"/>
      <c r="E182" s="36"/>
      <c r="F182" s="36"/>
      <c r="G182" s="36"/>
      <c r="H182" s="36"/>
      <c r="I182" s="37"/>
    </row>
    <row r="183" spans="2:9" x14ac:dyDescent="0.2">
      <c r="B183" s="36"/>
      <c r="C183" s="83"/>
      <c r="D183" s="83"/>
      <c r="E183" s="36"/>
      <c r="F183" s="36"/>
      <c r="G183" s="36"/>
      <c r="H183" s="36"/>
      <c r="I183" s="37"/>
    </row>
    <row r="184" spans="2:9" x14ac:dyDescent="0.2">
      <c r="B184" s="36"/>
      <c r="C184" s="83"/>
      <c r="D184" s="83"/>
      <c r="E184" s="36"/>
      <c r="F184" s="36"/>
      <c r="G184" s="36"/>
      <c r="H184" s="36"/>
      <c r="I184" s="37"/>
    </row>
    <row r="185" spans="2:9" x14ac:dyDescent="0.2">
      <c r="B185" s="36"/>
      <c r="C185" s="83"/>
      <c r="D185" s="83"/>
      <c r="E185" s="36"/>
      <c r="F185" s="36"/>
      <c r="G185" s="36"/>
      <c r="H185" s="36"/>
      <c r="I185" s="37"/>
    </row>
    <row r="186" spans="2:9" x14ac:dyDescent="0.2">
      <c r="B186" s="36"/>
      <c r="C186" s="83"/>
      <c r="D186" s="83"/>
      <c r="E186" s="36"/>
      <c r="F186" s="36"/>
      <c r="G186" s="36"/>
      <c r="H186" s="36"/>
      <c r="I186" s="37"/>
    </row>
    <row r="187" spans="2:9" x14ac:dyDescent="0.2">
      <c r="B187" s="36"/>
      <c r="C187" s="83"/>
      <c r="D187" s="83"/>
      <c r="E187" s="36"/>
      <c r="F187" s="36"/>
      <c r="G187" s="36"/>
      <c r="H187" s="36"/>
      <c r="I187" s="37"/>
    </row>
    <row r="188" spans="2:9" x14ac:dyDescent="0.2">
      <c r="B188" s="36"/>
      <c r="C188" s="83"/>
      <c r="D188" s="83"/>
      <c r="E188" s="36"/>
      <c r="F188" s="36"/>
      <c r="G188" s="36"/>
      <c r="H188" s="36"/>
      <c r="I188" s="37"/>
    </row>
    <row r="189" spans="2:9" x14ac:dyDescent="0.2">
      <c r="B189" s="36"/>
      <c r="C189" s="83"/>
      <c r="D189" s="83"/>
      <c r="E189" s="36"/>
      <c r="F189" s="36"/>
      <c r="G189" s="36"/>
      <c r="H189" s="36"/>
      <c r="I189" s="37"/>
    </row>
    <row r="190" spans="2:9" x14ac:dyDescent="0.2">
      <c r="B190" s="36"/>
      <c r="C190" s="83"/>
      <c r="D190" s="83"/>
      <c r="E190" s="36"/>
      <c r="F190" s="36"/>
      <c r="G190" s="36"/>
      <c r="H190" s="36"/>
      <c r="I190" s="37"/>
    </row>
    <row r="191" spans="2:9" x14ac:dyDescent="0.2">
      <c r="B191" s="36"/>
      <c r="C191" s="83"/>
      <c r="D191" s="83"/>
      <c r="E191" s="36"/>
      <c r="F191" s="36"/>
      <c r="G191" s="36"/>
      <c r="H191" s="36"/>
      <c r="I191" s="37"/>
    </row>
    <row r="192" spans="2:9" x14ac:dyDescent="0.2">
      <c r="B192" s="36"/>
      <c r="C192" s="83"/>
      <c r="D192" s="83"/>
      <c r="E192" s="36"/>
      <c r="F192" s="36"/>
      <c r="G192" s="36"/>
      <c r="H192" s="36"/>
      <c r="I192" s="37"/>
    </row>
    <row r="193" spans="2:9" x14ac:dyDescent="0.2">
      <c r="B193" s="36"/>
      <c r="C193" s="83"/>
      <c r="D193" s="83"/>
      <c r="E193" s="36"/>
      <c r="F193" s="36"/>
      <c r="G193" s="36"/>
      <c r="H193" s="36"/>
      <c r="I193" s="37"/>
    </row>
    <row r="194" spans="2:9" x14ac:dyDescent="0.2">
      <c r="B194" s="36"/>
      <c r="C194" s="83"/>
      <c r="D194" s="83"/>
      <c r="E194" s="36"/>
      <c r="F194" s="36"/>
      <c r="G194" s="36"/>
      <c r="H194" s="36"/>
      <c r="I194" s="37"/>
    </row>
    <row r="195" spans="2:9" x14ac:dyDescent="0.2">
      <c r="B195" s="36"/>
      <c r="C195" s="83"/>
      <c r="D195" s="83"/>
      <c r="E195" s="36"/>
      <c r="F195" s="36"/>
      <c r="G195" s="36"/>
      <c r="H195" s="36"/>
      <c r="I195" s="37"/>
    </row>
    <row r="196" spans="2:9" x14ac:dyDescent="0.2">
      <c r="B196" s="36"/>
      <c r="C196" s="83"/>
      <c r="D196" s="83"/>
      <c r="E196" s="36"/>
      <c r="F196" s="36"/>
      <c r="G196" s="36"/>
      <c r="H196" s="36"/>
      <c r="I196" s="37"/>
    </row>
    <row r="197" spans="2:9" x14ac:dyDescent="0.2">
      <c r="B197" s="36"/>
      <c r="C197" s="83"/>
      <c r="D197" s="83"/>
      <c r="E197" s="36"/>
      <c r="F197" s="36"/>
      <c r="G197" s="36"/>
      <c r="H197" s="36"/>
      <c r="I197" s="37"/>
    </row>
    <row r="198" spans="2:9" x14ac:dyDescent="0.2">
      <c r="B198" s="36"/>
      <c r="C198" s="83"/>
      <c r="D198" s="83"/>
      <c r="E198" s="36"/>
      <c r="F198" s="36"/>
      <c r="G198" s="36"/>
      <c r="H198" s="36"/>
      <c r="I198" s="37"/>
    </row>
    <row r="199" spans="2:9" x14ac:dyDescent="0.2">
      <c r="C199" s="53"/>
    </row>
    <row r="200" spans="2:9" x14ac:dyDescent="0.2">
      <c r="C200" s="53"/>
    </row>
    <row r="201" spans="2:9" x14ac:dyDescent="0.2">
      <c r="C201" s="53"/>
    </row>
    <row r="202" spans="2:9" x14ac:dyDescent="0.2">
      <c r="C202" s="53"/>
    </row>
    <row r="203" spans="2:9" x14ac:dyDescent="0.2">
      <c r="C203" s="53"/>
    </row>
    <row r="204" spans="2:9" x14ac:dyDescent="0.2">
      <c r="C204" s="53"/>
    </row>
    <row r="205" spans="2:9" x14ac:dyDescent="0.2">
      <c r="C205" s="53"/>
    </row>
    <row r="206" spans="2:9" x14ac:dyDescent="0.2">
      <c r="C206" s="53"/>
    </row>
  </sheetData>
  <autoFilter ref="B5:I115">
    <sortState ref="B6:I143">
      <sortCondition ref="H5:H115"/>
    </sortState>
  </autoFilter>
  <mergeCells count="4">
    <mergeCell ref="B3:C3"/>
    <mergeCell ref="B2:G2"/>
    <mergeCell ref="D3:E3"/>
    <mergeCell ref="G3:I3"/>
  </mergeCells>
  <pageMargins left="0.78740157499999996" right="0.78740157499999996" top="0.984251969" bottom="0.984251969" header="0.4921259845" footer="0.4921259845"/>
  <pageSetup paperSize="9" scale="82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J34"/>
  <sheetViews>
    <sheetView showGridLines="0" workbookViewId="0">
      <selection activeCell="C5" sqref="C5:J23"/>
    </sheetView>
  </sheetViews>
  <sheetFormatPr defaultRowHeight="12.75" x14ac:dyDescent="0.2"/>
  <cols>
    <col min="1" max="1" width="0.85546875" customWidth="1"/>
    <col min="2" max="2" width="6.28515625" bestFit="1" customWidth="1"/>
    <col min="3" max="3" width="8.140625" bestFit="1" customWidth="1"/>
    <col min="4" max="5" width="11.14062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63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84">
        <v>34</v>
      </c>
      <c r="D5" s="43" t="s">
        <v>278</v>
      </c>
      <c r="E5" s="85" t="s">
        <v>265</v>
      </c>
      <c r="F5" s="86" t="s">
        <v>34</v>
      </c>
      <c r="G5" s="86">
        <v>1982</v>
      </c>
      <c r="H5" s="86" t="s">
        <v>5</v>
      </c>
      <c r="I5" s="87" t="s">
        <v>501</v>
      </c>
      <c r="J5" s="88">
        <v>2.0277777777777777E-2</v>
      </c>
    </row>
    <row r="6" spans="2:10" s="31" customFormat="1" ht="11.25" x14ac:dyDescent="0.2">
      <c r="B6" s="27">
        <v>2</v>
      </c>
      <c r="C6" s="27">
        <v>41</v>
      </c>
      <c r="D6" s="44" t="s">
        <v>146</v>
      </c>
      <c r="E6" s="41" t="s">
        <v>150</v>
      </c>
      <c r="F6" s="29" t="s">
        <v>34</v>
      </c>
      <c r="G6" s="29">
        <v>1980</v>
      </c>
      <c r="H6" s="29" t="s">
        <v>7</v>
      </c>
      <c r="I6" s="28" t="s">
        <v>501</v>
      </c>
      <c r="J6" s="30">
        <v>2.1076388888888891E-2</v>
      </c>
    </row>
    <row r="7" spans="2:10" s="31" customFormat="1" ht="11.25" x14ac:dyDescent="0.2">
      <c r="B7" s="27">
        <v>3</v>
      </c>
      <c r="C7" s="27">
        <v>52</v>
      </c>
      <c r="D7" s="44" t="s">
        <v>330</v>
      </c>
      <c r="E7" s="41" t="s">
        <v>331</v>
      </c>
      <c r="F7" s="29" t="s">
        <v>34</v>
      </c>
      <c r="G7" s="29">
        <v>1983</v>
      </c>
      <c r="H7" s="29" t="s">
        <v>7</v>
      </c>
      <c r="I7" s="28" t="s">
        <v>501</v>
      </c>
      <c r="J7" s="30">
        <v>2.1145833333333332E-2</v>
      </c>
    </row>
    <row r="8" spans="2:10" s="31" customFormat="1" ht="11.25" x14ac:dyDescent="0.2">
      <c r="B8" s="27">
        <v>4</v>
      </c>
      <c r="C8" s="27">
        <v>23</v>
      </c>
      <c r="D8" s="44" t="s">
        <v>274</v>
      </c>
      <c r="E8" s="41" t="s">
        <v>275</v>
      </c>
      <c r="F8" s="29" t="s">
        <v>34</v>
      </c>
      <c r="G8" s="29">
        <v>1992</v>
      </c>
      <c r="H8" s="29" t="s">
        <v>4</v>
      </c>
      <c r="I8" s="28" t="s">
        <v>501</v>
      </c>
      <c r="J8" s="30">
        <v>2.1250000000000002E-2</v>
      </c>
    </row>
    <row r="9" spans="2:10" s="31" customFormat="1" ht="11.25" x14ac:dyDescent="0.2">
      <c r="B9" s="27">
        <v>5</v>
      </c>
      <c r="C9" s="27">
        <v>70</v>
      </c>
      <c r="D9" s="44" t="s">
        <v>302</v>
      </c>
      <c r="E9" s="41" t="s">
        <v>305</v>
      </c>
      <c r="F9" s="29" t="s">
        <v>34</v>
      </c>
      <c r="G9" s="29">
        <v>1979</v>
      </c>
      <c r="H9" s="29" t="s">
        <v>48</v>
      </c>
      <c r="I9" s="28" t="s">
        <v>501</v>
      </c>
      <c r="J9" s="30">
        <v>2.1597222222222223E-2</v>
      </c>
    </row>
    <row r="10" spans="2:10" s="31" customFormat="1" ht="11.25" x14ac:dyDescent="0.2">
      <c r="B10" s="27">
        <v>6</v>
      </c>
      <c r="C10" s="27">
        <v>5</v>
      </c>
      <c r="D10" s="44" t="s">
        <v>238</v>
      </c>
      <c r="E10" s="41" t="s">
        <v>512</v>
      </c>
      <c r="F10" s="29" t="s">
        <v>34</v>
      </c>
      <c r="G10" s="29">
        <v>2001</v>
      </c>
      <c r="H10" s="29" t="s">
        <v>8</v>
      </c>
      <c r="I10" s="28" t="s">
        <v>501</v>
      </c>
      <c r="J10" s="30">
        <v>2.1886574074074072E-2</v>
      </c>
    </row>
    <row r="11" spans="2:10" s="31" customFormat="1" ht="11.25" x14ac:dyDescent="0.2">
      <c r="B11" s="27">
        <v>7</v>
      </c>
      <c r="C11" s="27">
        <v>33</v>
      </c>
      <c r="D11" s="44" t="s">
        <v>173</v>
      </c>
      <c r="E11" s="41" t="s">
        <v>182</v>
      </c>
      <c r="F11" s="29" t="s">
        <v>34</v>
      </c>
      <c r="G11" s="29">
        <v>1982</v>
      </c>
      <c r="H11" s="29" t="s">
        <v>7</v>
      </c>
      <c r="I11" s="28" t="s">
        <v>501</v>
      </c>
      <c r="J11" s="30">
        <v>2.2361111111111113E-2</v>
      </c>
    </row>
    <row r="12" spans="2:10" s="31" customFormat="1" ht="11.25" x14ac:dyDescent="0.2">
      <c r="B12" s="27">
        <v>8</v>
      </c>
      <c r="C12" s="27">
        <v>39</v>
      </c>
      <c r="D12" s="44" t="s">
        <v>238</v>
      </c>
      <c r="E12" s="41" t="s">
        <v>407</v>
      </c>
      <c r="F12" s="29" t="s">
        <v>34</v>
      </c>
      <c r="G12" s="29">
        <v>1988</v>
      </c>
      <c r="H12" s="29" t="s">
        <v>12</v>
      </c>
      <c r="I12" s="28" t="s">
        <v>501</v>
      </c>
      <c r="J12" s="30">
        <v>2.255787037037037E-2</v>
      </c>
    </row>
    <row r="13" spans="2:10" s="31" customFormat="1" ht="11.25" x14ac:dyDescent="0.2">
      <c r="B13" s="27">
        <v>9</v>
      </c>
      <c r="C13" s="27">
        <v>46</v>
      </c>
      <c r="D13" s="44" t="s">
        <v>164</v>
      </c>
      <c r="E13" s="41" t="s">
        <v>533</v>
      </c>
      <c r="F13" s="29" t="s">
        <v>34</v>
      </c>
      <c r="G13" s="29">
        <v>1988</v>
      </c>
      <c r="H13" s="29" t="s">
        <v>11</v>
      </c>
      <c r="I13" s="28" t="s">
        <v>501</v>
      </c>
      <c r="J13" s="30">
        <v>2.3344907407407408E-2</v>
      </c>
    </row>
    <row r="14" spans="2:10" s="31" customFormat="1" ht="11.25" x14ac:dyDescent="0.2">
      <c r="B14" s="27">
        <v>10</v>
      </c>
      <c r="C14" s="27">
        <v>87</v>
      </c>
      <c r="D14" s="44" t="s">
        <v>338</v>
      </c>
      <c r="E14" s="41" t="s">
        <v>560</v>
      </c>
      <c r="F14" s="29" t="s">
        <v>34</v>
      </c>
      <c r="G14" s="29">
        <v>1989</v>
      </c>
      <c r="H14" s="29" t="s">
        <v>561</v>
      </c>
      <c r="I14" s="28" t="s">
        <v>501</v>
      </c>
      <c r="J14" s="30">
        <v>2.4085648148148148E-2</v>
      </c>
    </row>
    <row r="15" spans="2:10" s="31" customFormat="1" ht="11.25" x14ac:dyDescent="0.2">
      <c r="B15" s="27">
        <v>11</v>
      </c>
      <c r="C15" s="27">
        <v>85</v>
      </c>
      <c r="D15" s="44" t="s">
        <v>338</v>
      </c>
      <c r="E15" s="41" t="s">
        <v>343</v>
      </c>
      <c r="F15" s="29" t="s">
        <v>34</v>
      </c>
      <c r="G15" s="29">
        <v>1979</v>
      </c>
      <c r="H15" s="29" t="s">
        <v>6</v>
      </c>
      <c r="I15" s="28" t="s">
        <v>501</v>
      </c>
      <c r="J15" s="30">
        <v>2.4525462962962968E-2</v>
      </c>
    </row>
    <row r="16" spans="2:10" s="31" customFormat="1" ht="11.25" x14ac:dyDescent="0.2">
      <c r="B16" s="27">
        <v>12</v>
      </c>
      <c r="C16" s="27">
        <v>20</v>
      </c>
      <c r="D16" s="44" t="s">
        <v>338</v>
      </c>
      <c r="E16" s="41" t="s">
        <v>341</v>
      </c>
      <c r="F16" s="29" t="s">
        <v>34</v>
      </c>
      <c r="G16" s="29">
        <v>1986</v>
      </c>
      <c r="H16" s="29" t="s">
        <v>7</v>
      </c>
      <c r="I16" s="28" t="s">
        <v>501</v>
      </c>
      <c r="J16" s="30">
        <v>2.4895833333333336E-2</v>
      </c>
    </row>
    <row r="17" spans="2:10" s="31" customFormat="1" ht="11.25" x14ac:dyDescent="0.2">
      <c r="B17" s="27">
        <v>13</v>
      </c>
      <c r="C17" s="27">
        <v>67</v>
      </c>
      <c r="D17" s="44" t="s">
        <v>173</v>
      </c>
      <c r="E17" s="41" t="s">
        <v>185</v>
      </c>
      <c r="F17" s="29" t="s">
        <v>34</v>
      </c>
      <c r="G17" s="29">
        <v>1980</v>
      </c>
      <c r="H17" s="29" t="s">
        <v>88</v>
      </c>
      <c r="I17" s="28" t="s">
        <v>501</v>
      </c>
      <c r="J17" s="30">
        <v>2.5092592592592593E-2</v>
      </c>
    </row>
    <row r="18" spans="2:10" s="31" customFormat="1" ht="11.25" x14ac:dyDescent="0.2">
      <c r="B18" s="27">
        <v>14</v>
      </c>
      <c r="C18" s="27">
        <v>47</v>
      </c>
      <c r="D18" s="44" t="s">
        <v>146</v>
      </c>
      <c r="E18" s="41" t="s">
        <v>388</v>
      </c>
      <c r="F18" s="29" t="s">
        <v>34</v>
      </c>
      <c r="G18" s="29">
        <v>1980</v>
      </c>
      <c r="H18" s="29" t="s">
        <v>389</v>
      </c>
      <c r="I18" s="28" t="s">
        <v>501</v>
      </c>
      <c r="J18" s="30">
        <v>2.5324074074074079E-2</v>
      </c>
    </row>
    <row r="19" spans="2:10" s="31" customFormat="1" ht="11.25" x14ac:dyDescent="0.2">
      <c r="B19" s="27">
        <v>15</v>
      </c>
      <c r="C19" s="27">
        <v>35</v>
      </c>
      <c r="D19" s="44" t="s">
        <v>171</v>
      </c>
      <c r="E19" s="41" t="s">
        <v>526</v>
      </c>
      <c r="F19" s="29" t="s">
        <v>34</v>
      </c>
      <c r="G19" s="29">
        <v>1980</v>
      </c>
      <c r="H19" s="29" t="s">
        <v>527</v>
      </c>
      <c r="I19" s="28" t="s">
        <v>501</v>
      </c>
      <c r="J19" s="30">
        <v>2.7303240740740743E-2</v>
      </c>
    </row>
    <row r="20" spans="2:10" s="31" customFormat="1" ht="11.25" x14ac:dyDescent="0.2">
      <c r="B20" s="27">
        <v>16</v>
      </c>
      <c r="C20" s="27">
        <v>81</v>
      </c>
      <c r="D20" s="44" t="s">
        <v>144</v>
      </c>
      <c r="E20" s="41" t="s">
        <v>552</v>
      </c>
      <c r="F20" s="29" t="s">
        <v>34</v>
      </c>
      <c r="G20" s="29">
        <v>2000</v>
      </c>
      <c r="H20" s="29" t="s">
        <v>6</v>
      </c>
      <c r="I20" s="28" t="s">
        <v>501</v>
      </c>
      <c r="J20" s="30">
        <v>2.9270833333333333E-2</v>
      </c>
    </row>
    <row r="21" spans="2:10" s="31" customFormat="1" ht="11.25" x14ac:dyDescent="0.2">
      <c r="B21" s="27">
        <v>17</v>
      </c>
      <c r="C21" s="27">
        <v>59</v>
      </c>
      <c r="D21" s="44" t="s">
        <v>146</v>
      </c>
      <c r="E21" s="41" t="s">
        <v>453</v>
      </c>
      <c r="F21" s="29" t="s">
        <v>34</v>
      </c>
      <c r="G21" s="29">
        <v>1982</v>
      </c>
      <c r="H21" s="29" t="s">
        <v>539</v>
      </c>
      <c r="I21" s="28" t="s">
        <v>501</v>
      </c>
      <c r="J21" s="30">
        <v>2.988425925925926E-2</v>
      </c>
    </row>
    <row r="22" spans="2:10" s="31" customFormat="1" ht="11.25" x14ac:dyDescent="0.2">
      <c r="B22" s="27">
        <v>18</v>
      </c>
      <c r="C22" s="27">
        <v>88</v>
      </c>
      <c r="D22" s="44" t="s">
        <v>134</v>
      </c>
      <c r="E22" s="41" t="s">
        <v>562</v>
      </c>
      <c r="F22" s="29" t="s">
        <v>34</v>
      </c>
      <c r="G22" s="29">
        <v>1980</v>
      </c>
      <c r="H22" s="29" t="s">
        <v>7</v>
      </c>
      <c r="I22" s="28" t="s">
        <v>501</v>
      </c>
      <c r="J22" s="30">
        <v>3.1168981481481482E-2</v>
      </c>
    </row>
    <row r="23" spans="2:10" s="31" customFormat="1" ht="11.25" x14ac:dyDescent="0.2">
      <c r="B23" s="27">
        <v>19</v>
      </c>
      <c r="C23" s="27">
        <v>29</v>
      </c>
      <c r="D23" s="44" t="s">
        <v>238</v>
      </c>
      <c r="E23" s="41" t="s">
        <v>290</v>
      </c>
      <c r="F23" s="29" t="s">
        <v>34</v>
      </c>
      <c r="G23" s="29">
        <v>2004</v>
      </c>
      <c r="H23" s="29" t="s">
        <v>15</v>
      </c>
      <c r="I23" s="28" t="s">
        <v>501</v>
      </c>
      <c r="J23" s="30" t="s">
        <v>500</v>
      </c>
    </row>
    <row r="24" spans="2:10" s="31" customFormat="1" ht="11.25" x14ac:dyDescent="0.2">
      <c r="B24" s="27">
        <v>20</v>
      </c>
      <c r="C24" s="27"/>
      <c r="D24" s="44"/>
      <c r="E24" s="41"/>
      <c r="F24" s="29"/>
      <c r="G24" s="29"/>
      <c r="H24" s="29"/>
      <c r="I24" s="28"/>
      <c r="J24" s="30"/>
    </row>
    <row r="25" spans="2:10" s="31" customFormat="1" ht="11.25" x14ac:dyDescent="0.2">
      <c r="B25" s="27">
        <v>21</v>
      </c>
      <c r="C25" s="27"/>
      <c r="D25" s="44"/>
      <c r="E25" s="41"/>
      <c r="F25" s="29"/>
      <c r="G25" s="29"/>
      <c r="H25" s="29"/>
      <c r="I25" s="28"/>
      <c r="J25" s="30"/>
    </row>
    <row r="26" spans="2:10" s="31" customFormat="1" ht="11.25" x14ac:dyDescent="0.2">
      <c r="B26" s="27">
        <v>22</v>
      </c>
      <c r="C26" s="27"/>
      <c r="D26" s="44"/>
      <c r="E26" s="41"/>
      <c r="F26" s="29"/>
      <c r="G26" s="29"/>
      <c r="H26" s="29"/>
      <c r="I26" s="28"/>
      <c r="J26" s="30"/>
    </row>
    <row r="27" spans="2:10" s="31" customFormat="1" ht="11.25" x14ac:dyDescent="0.2">
      <c r="B27" s="27">
        <v>23</v>
      </c>
      <c r="C27" s="27"/>
      <c r="D27" s="44"/>
      <c r="E27" s="41"/>
      <c r="F27" s="29"/>
      <c r="G27" s="29"/>
      <c r="H27" s="29"/>
      <c r="I27" s="28"/>
      <c r="J27" s="30"/>
    </row>
    <row r="28" spans="2:10" s="31" customFormat="1" ht="11.25" x14ac:dyDescent="0.2">
      <c r="B28" s="27">
        <v>24</v>
      </c>
      <c r="C28" s="27"/>
      <c r="D28" s="44"/>
      <c r="E28" s="41"/>
      <c r="F28" s="29"/>
      <c r="G28" s="29"/>
      <c r="H28" s="29"/>
      <c r="I28" s="28"/>
      <c r="J28" s="30"/>
    </row>
    <row r="29" spans="2:10" s="31" customFormat="1" ht="11.25" x14ac:dyDescent="0.2">
      <c r="B29" s="27">
        <v>25</v>
      </c>
      <c r="C29" s="27"/>
      <c r="D29" s="44"/>
      <c r="E29" s="41"/>
      <c r="F29" s="29"/>
      <c r="G29" s="29"/>
      <c r="H29" s="29"/>
      <c r="I29" s="28"/>
      <c r="J29" s="30"/>
    </row>
    <row r="30" spans="2:10" s="31" customFormat="1" ht="11.25" x14ac:dyDescent="0.2">
      <c r="B30" s="27">
        <v>26</v>
      </c>
      <c r="C30" s="27"/>
      <c r="D30" s="44"/>
      <c r="E30" s="41"/>
      <c r="F30" s="29"/>
      <c r="G30" s="29"/>
      <c r="H30" s="29"/>
      <c r="I30" s="28"/>
      <c r="J30" s="30"/>
    </row>
    <row r="31" spans="2:10" s="31" customFormat="1" ht="11.25" x14ac:dyDescent="0.2">
      <c r="B31" s="27">
        <v>27</v>
      </c>
      <c r="C31" s="27"/>
      <c r="D31" s="44"/>
      <c r="E31" s="41"/>
      <c r="F31" s="29"/>
      <c r="G31" s="29"/>
      <c r="H31" s="29"/>
      <c r="I31" s="28"/>
      <c r="J31" s="30"/>
    </row>
    <row r="32" spans="2:10" s="31" customFormat="1" ht="11.25" x14ac:dyDescent="0.2">
      <c r="B32" s="27"/>
      <c r="C32" s="27"/>
      <c r="D32" s="44"/>
      <c r="E32" s="41"/>
      <c r="F32" s="29"/>
      <c r="G32" s="29"/>
      <c r="H32" s="29"/>
      <c r="I32" s="28"/>
      <c r="J32" s="30"/>
    </row>
    <row r="33" spans="2:10" s="31" customFormat="1" ht="11.25" x14ac:dyDescent="0.2">
      <c r="B33" s="27"/>
      <c r="C33" s="27"/>
      <c r="D33" s="44"/>
      <c r="E33" s="41"/>
      <c r="F33" s="29"/>
      <c r="G33" s="29"/>
      <c r="H33" s="29"/>
      <c r="I33" s="28"/>
      <c r="J33" s="30"/>
    </row>
    <row r="34" spans="2:10" ht="13.5" thickBot="1" x14ac:dyDescent="0.25">
      <c r="B34" s="32"/>
      <c r="C34" s="32"/>
      <c r="D34" s="45"/>
      <c r="E34" s="42"/>
      <c r="F34" s="34"/>
      <c r="G34" s="34"/>
      <c r="H34" s="34"/>
      <c r="I34" s="33"/>
      <c r="J34" s="35"/>
    </row>
  </sheetData>
  <mergeCells count="4">
    <mergeCell ref="C1:H1"/>
    <mergeCell ref="D2:F2"/>
    <mergeCell ref="H2:J2"/>
    <mergeCell ref="D4:E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J33"/>
  <sheetViews>
    <sheetView showGridLines="0" workbookViewId="0">
      <selection activeCell="C5" sqref="C5:J24"/>
    </sheetView>
  </sheetViews>
  <sheetFormatPr defaultRowHeight="12.75" x14ac:dyDescent="0.2"/>
  <cols>
    <col min="1" max="1" width="1" customWidth="1"/>
    <col min="2" max="2" width="6.28515625" bestFit="1" customWidth="1"/>
    <col min="3" max="3" width="8.140625" bestFit="1" customWidth="1"/>
    <col min="4" max="5" width="11.14062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64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27">
        <v>44</v>
      </c>
      <c r="D5" s="43" t="s">
        <v>320</v>
      </c>
      <c r="E5" s="41" t="s">
        <v>322</v>
      </c>
      <c r="F5" s="29" t="s">
        <v>34</v>
      </c>
      <c r="G5" s="29">
        <v>1977</v>
      </c>
      <c r="H5" s="29" t="s">
        <v>11</v>
      </c>
      <c r="I5" s="28" t="s">
        <v>502</v>
      </c>
      <c r="J5" s="30">
        <v>2.0833333333333332E-2</v>
      </c>
    </row>
    <row r="6" spans="2:10" s="31" customFormat="1" ht="11.25" x14ac:dyDescent="0.2">
      <c r="B6" s="27">
        <v>2</v>
      </c>
      <c r="C6" s="27">
        <v>55</v>
      </c>
      <c r="D6" s="44" t="s">
        <v>134</v>
      </c>
      <c r="E6" s="41" t="s">
        <v>116</v>
      </c>
      <c r="F6" s="29" t="s">
        <v>34</v>
      </c>
      <c r="G6" s="29">
        <v>1975</v>
      </c>
      <c r="H6" s="29" t="s">
        <v>444</v>
      </c>
      <c r="I6" s="28" t="s">
        <v>502</v>
      </c>
      <c r="J6" s="30">
        <v>2.1099537037037038E-2</v>
      </c>
    </row>
    <row r="7" spans="2:10" s="31" customFormat="1" ht="11.25" x14ac:dyDescent="0.2">
      <c r="B7" s="27">
        <v>3</v>
      </c>
      <c r="C7" s="27">
        <v>73</v>
      </c>
      <c r="D7" s="44" t="s">
        <v>158</v>
      </c>
      <c r="E7" s="41" t="s">
        <v>159</v>
      </c>
      <c r="F7" s="29" t="s">
        <v>34</v>
      </c>
      <c r="G7" s="29">
        <v>1969</v>
      </c>
      <c r="H7" s="29" t="s">
        <v>12</v>
      </c>
      <c r="I7" s="28" t="s">
        <v>502</v>
      </c>
      <c r="J7" s="30">
        <v>2.1423611111111112E-2</v>
      </c>
    </row>
    <row r="8" spans="2:10" s="31" customFormat="1" ht="11.25" x14ac:dyDescent="0.2">
      <c r="B8" s="27">
        <v>4</v>
      </c>
      <c r="C8" s="27">
        <v>77</v>
      </c>
      <c r="D8" s="44" t="s">
        <v>108</v>
      </c>
      <c r="E8" s="41" t="s">
        <v>229</v>
      </c>
      <c r="F8" s="29" t="s">
        <v>34</v>
      </c>
      <c r="G8" s="29">
        <v>1972</v>
      </c>
      <c r="H8" s="29" t="s">
        <v>89</v>
      </c>
      <c r="I8" s="28" t="s">
        <v>502</v>
      </c>
      <c r="J8" s="30">
        <v>2.2662037037037036E-2</v>
      </c>
    </row>
    <row r="9" spans="2:10" s="31" customFormat="1" ht="11.25" x14ac:dyDescent="0.2">
      <c r="B9" s="27">
        <v>5</v>
      </c>
      <c r="C9" s="27">
        <v>18</v>
      </c>
      <c r="D9" s="44" t="s">
        <v>108</v>
      </c>
      <c r="E9" s="41" t="s">
        <v>517</v>
      </c>
      <c r="F9" s="29" t="s">
        <v>34</v>
      </c>
      <c r="G9" s="29">
        <v>1974</v>
      </c>
      <c r="H9" s="29" t="s">
        <v>15</v>
      </c>
      <c r="I9" s="28" t="s">
        <v>502</v>
      </c>
      <c r="J9" s="30">
        <v>2.2997685185185187E-2</v>
      </c>
    </row>
    <row r="10" spans="2:10" s="31" customFormat="1" ht="11.25" x14ac:dyDescent="0.2">
      <c r="B10" s="27">
        <v>6</v>
      </c>
      <c r="C10" s="27">
        <v>31</v>
      </c>
      <c r="D10" s="44" t="s">
        <v>238</v>
      </c>
      <c r="E10" s="41" t="s">
        <v>525</v>
      </c>
      <c r="F10" s="29" t="s">
        <v>34</v>
      </c>
      <c r="G10" s="29">
        <v>1975</v>
      </c>
      <c r="H10" s="29" t="s">
        <v>80</v>
      </c>
      <c r="I10" s="28" t="s">
        <v>502</v>
      </c>
      <c r="J10" s="30">
        <v>2.4131944444444445E-2</v>
      </c>
    </row>
    <row r="11" spans="2:10" s="31" customFormat="1" ht="11.25" x14ac:dyDescent="0.2">
      <c r="B11" s="27">
        <v>7</v>
      </c>
      <c r="C11" s="27">
        <v>84</v>
      </c>
      <c r="D11" s="44" t="s">
        <v>134</v>
      </c>
      <c r="E11" s="41" t="s">
        <v>295</v>
      </c>
      <c r="F11" s="29" t="s">
        <v>34</v>
      </c>
      <c r="G11" s="29">
        <v>1973</v>
      </c>
      <c r="H11" s="29" t="s">
        <v>6</v>
      </c>
      <c r="I11" s="28" t="s">
        <v>502</v>
      </c>
      <c r="J11" s="30">
        <v>2.4965277777777781E-2</v>
      </c>
    </row>
    <row r="12" spans="2:10" s="31" customFormat="1" ht="11.25" x14ac:dyDescent="0.2">
      <c r="B12" s="27">
        <v>8</v>
      </c>
      <c r="C12" s="27">
        <v>56</v>
      </c>
      <c r="D12" s="44" t="s">
        <v>315</v>
      </c>
      <c r="E12" s="41" t="s">
        <v>316</v>
      </c>
      <c r="F12" s="29" t="s">
        <v>34</v>
      </c>
      <c r="G12" s="29">
        <v>1974</v>
      </c>
      <c r="H12" s="29" t="s">
        <v>55</v>
      </c>
      <c r="I12" s="28" t="s">
        <v>502</v>
      </c>
      <c r="J12" s="30">
        <v>2.5173611111111108E-2</v>
      </c>
    </row>
    <row r="13" spans="2:10" s="31" customFormat="1" ht="11.25" x14ac:dyDescent="0.2">
      <c r="B13" s="27">
        <v>9</v>
      </c>
      <c r="C13" s="27">
        <v>37</v>
      </c>
      <c r="D13" s="44" t="s">
        <v>531</v>
      </c>
      <c r="E13" s="41" t="s">
        <v>530</v>
      </c>
      <c r="F13" s="29" t="s">
        <v>34</v>
      </c>
      <c r="G13" s="29">
        <v>1977</v>
      </c>
      <c r="H13" s="29" t="s">
        <v>529</v>
      </c>
      <c r="I13" s="28" t="s">
        <v>502</v>
      </c>
      <c r="J13" s="30">
        <v>2.5358796296296296E-2</v>
      </c>
    </row>
    <row r="14" spans="2:10" s="31" customFormat="1" ht="11.25" x14ac:dyDescent="0.2">
      <c r="B14" s="27">
        <v>10</v>
      </c>
      <c r="C14" s="27">
        <v>10</v>
      </c>
      <c r="D14" s="44" t="s">
        <v>513</v>
      </c>
      <c r="E14" s="41" t="s">
        <v>377</v>
      </c>
      <c r="F14" s="29" t="s">
        <v>34</v>
      </c>
      <c r="G14" s="29">
        <v>1969</v>
      </c>
      <c r="H14" s="29" t="s">
        <v>514</v>
      </c>
      <c r="I14" s="28" t="s">
        <v>502</v>
      </c>
      <c r="J14" s="30">
        <v>2.5462962962962962E-2</v>
      </c>
    </row>
    <row r="15" spans="2:10" s="31" customFormat="1" ht="11.25" x14ac:dyDescent="0.2">
      <c r="B15" s="27">
        <v>11</v>
      </c>
      <c r="C15" s="27">
        <v>63</v>
      </c>
      <c r="D15" s="44" t="s">
        <v>97</v>
      </c>
      <c r="E15" s="41" t="s">
        <v>98</v>
      </c>
      <c r="F15" s="29" t="s">
        <v>34</v>
      </c>
      <c r="G15" s="29">
        <v>1975</v>
      </c>
      <c r="H15" s="29" t="s">
        <v>7</v>
      </c>
      <c r="I15" s="28" t="s">
        <v>502</v>
      </c>
      <c r="J15" s="30">
        <v>2.5509259259259259E-2</v>
      </c>
    </row>
    <row r="16" spans="2:10" s="31" customFormat="1" ht="11.25" x14ac:dyDescent="0.2">
      <c r="B16" s="27">
        <v>12</v>
      </c>
      <c r="C16" s="27">
        <v>83</v>
      </c>
      <c r="D16" s="44" t="s">
        <v>146</v>
      </c>
      <c r="E16" s="41" t="s">
        <v>556</v>
      </c>
      <c r="F16" s="29" t="s">
        <v>34</v>
      </c>
      <c r="G16" s="29">
        <v>1976</v>
      </c>
      <c r="H16" s="29" t="s">
        <v>527</v>
      </c>
      <c r="I16" s="28" t="s">
        <v>502</v>
      </c>
      <c r="J16" s="30">
        <v>2.7013888888888889E-2</v>
      </c>
    </row>
    <row r="17" spans="2:10" s="31" customFormat="1" ht="11.25" x14ac:dyDescent="0.2">
      <c r="B17" s="27">
        <v>13</v>
      </c>
      <c r="C17" s="27">
        <v>40</v>
      </c>
      <c r="D17" s="44" t="s">
        <v>173</v>
      </c>
      <c r="E17" s="41" t="s">
        <v>179</v>
      </c>
      <c r="F17" s="29" t="s">
        <v>34</v>
      </c>
      <c r="G17" s="29">
        <v>1976</v>
      </c>
      <c r="H17" s="29" t="s">
        <v>7</v>
      </c>
      <c r="I17" s="28" t="s">
        <v>502</v>
      </c>
      <c r="J17" s="30">
        <v>2.7291666666666662E-2</v>
      </c>
    </row>
    <row r="18" spans="2:10" s="31" customFormat="1" ht="11.25" x14ac:dyDescent="0.2">
      <c r="B18" s="27">
        <v>14</v>
      </c>
      <c r="C18" s="27">
        <v>78</v>
      </c>
      <c r="D18" s="44" t="s">
        <v>338</v>
      </c>
      <c r="E18" s="41" t="s">
        <v>422</v>
      </c>
      <c r="F18" s="29" t="s">
        <v>34</v>
      </c>
      <c r="G18" s="29">
        <v>1972</v>
      </c>
      <c r="H18" s="29" t="s">
        <v>57</v>
      </c>
      <c r="I18" s="28" t="s">
        <v>502</v>
      </c>
      <c r="J18" s="30">
        <v>2.7881944444444445E-2</v>
      </c>
    </row>
    <row r="19" spans="2:10" s="31" customFormat="1" ht="11.25" x14ac:dyDescent="0.2">
      <c r="B19" s="27">
        <v>15</v>
      </c>
      <c r="C19" s="27">
        <v>48</v>
      </c>
      <c r="D19" s="44" t="s">
        <v>472</v>
      </c>
      <c r="E19" s="41" t="s">
        <v>473</v>
      </c>
      <c r="F19" s="29" t="s">
        <v>34</v>
      </c>
      <c r="G19" s="29">
        <v>1971</v>
      </c>
      <c r="H19" s="29" t="s">
        <v>474</v>
      </c>
      <c r="I19" s="28" t="s">
        <v>502</v>
      </c>
      <c r="J19" s="30">
        <v>2.8958333333333336E-2</v>
      </c>
    </row>
    <row r="20" spans="2:10" s="31" customFormat="1" ht="11.25" x14ac:dyDescent="0.2">
      <c r="B20" s="27">
        <v>16</v>
      </c>
      <c r="C20" s="27">
        <v>80</v>
      </c>
      <c r="D20" s="44" t="s">
        <v>108</v>
      </c>
      <c r="E20" s="41" t="s">
        <v>550</v>
      </c>
      <c r="F20" s="29" t="s">
        <v>34</v>
      </c>
      <c r="G20" s="29">
        <v>1976</v>
      </c>
      <c r="H20" s="29" t="s">
        <v>551</v>
      </c>
      <c r="I20" s="28" t="s">
        <v>502</v>
      </c>
      <c r="J20" s="30">
        <v>2.9421296296296296E-2</v>
      </c>
    </row>
    <row r="21" spans="2:10" s="31" customFormat="1" ht="11.25" x14ac:dyDescent="0.2">
      <c r="B21" s="27">
        <v>17</v>
      </c>
      <c r="C21" s="27">
        <v>72</v>
      </c>
      <c r="D21" s="44" t="s">
        <v>352</v>
      </c>
      <c r="E21" s="41" t="s">
        <v>547</v>
      </c>
      <c r="F21" s="29" t="s">
        <v>34</v>
      </c>
      <c r="G21" s="29">
        <v>1969</v>
      </c>
      <c r="H21" s="29" t="s">
        <v>80</v>
      </c>
      <c r="I21" s="28" t="s">
        <v>502</v>
      </c>
      <c r="J21" s="30">
        <v>3.0023148148148149E-2</v>
      </c>
    </row>
    <row r="22" spans="2:10" s="31" customFormat="1" ht="11.25" x14ac:dyDescent="0.2">
      <c r="B22" s="27">
        <v>18</v>
      </c>
      <c r="C22" s="27">
        <v>58</v>
      </c>
      <c r="D22" s="44" t="s">
        <v>173</v>
      </c>
      <c r="E22" s="41" t="s">
        <v>537</v>
      </c>
      <c r="F22" s="29" t="s">
        <v>34</v>
      </c>
      <c r="G22" s="29">
        <v>1977</v>
      </c>
      <c r="H22" s="29" t="s">
        <v>538</v>
      </c>
      <c r="I22" s="28" t="s">
        <v>502</v>
      </c>
      <c r="J22" s="30">
        <v>3.0300925925925926E-2</v>
      </c>
    </row>
    <row r="23" spans="2:10" s="31" customFormat="1" ht="11.25" x14ac:dyDescent="0.2">
      <c r="B23" s="27">
        <v>19</v>
      </c>
      <c r="C23" s="27">
        <v>22</v>
      </c>
      <c r="D23" s="44" t="s">
        <v>494</v>
      </c>
      <c r="E23" s="41" t="s">
        <v>495</v>
      </c>
      <c r="F23" s="29" t="s">
        <v>34</v>
      </c>
      <c r="G23" s="29">
        <v>1970</v>
      </c>
      <c r="H23" s="29" t="s">
        <v>496</v>
      </c>
      <c r="I23" s="28" t="s">
        <v>502</v>
      </c>
      <c r="J23" s="30">
        <v>3.0578703703703702E-2</v>
      </c>
    </row>
    <row r="24" spans="2:10" s="31" customFormat="1" ht="11.25" x14ac:dyDescent="0.2">
      <c r="B24" s="27">
        <v>20</v>
      </c>
      <c r="C24" s="27">
        <v>79</v>
      </c>
      <c r="D24" s="44" t="s">
        <v>173</v>
      </c>
      <c r="E24" s="41" t="s">
        <v>183</v>
      </c>
      <c r="F24" s="29" t="s">
        <v>34</v>
      </c>
      <c r="G24" s="29">
        <v>1975</v>
      </c>
      <c r="H24" s="29" t="s">
        <v>58</v>
      </c>
      <c r="I24" s="28" t="s">
        <v>502</v>
      </c>
      <c r="J24" s="30">
        <v>3.125E-2</v>
      </c>
    </row>
    <row r="25" spans="2:10" s="31" customFormat="1" ht="11.25" x14ac:dyDescent="0.2">
      <c r="B25" s="27">
        <v>21</v>
      </c>
      <c r="C25" s="27"/>
      <c r="D25" s="44"/>
      <c r="E25" s="41"/>
      <c r="F25" s="29"/>
      <c r="G25" s="29"/>
      <c r="H25" s="29"/>
      <c r="I25" s="28"/>
      <c r="J25" s="30"/>
    </row>
    <row r="26" spans="2:10" s="31" customFormat="1" ht="11.25" x14ac:dyDescent="0.2">
      <c r="B26" s="27">
        <v>22</v>
      </c>
      <c r="C26" s="27"/>
      <c r="D26" s="44"/>
      <c r="E26" s="41"/>
      <c r="F26" s="29"/>
      <c r="G26" s="29"/>
      <c r="H26" s="29"/>
      <c r="I26" s="28"/>
      <c r="J26" s="30"/>
    </row>
    <row r="27" spans="2:10" s="31" customFormat="1" ht="11.25" x14ac:dyDescent="0.2">
      <c r="B27" s="27">
        <v>23</v>
      </c>
      <c r="C27" s="27"/>
      <c r="D27" s="44"/>
      <c r="E27" s="41"/>
      <c r="F27" s="29"/>
      <c r="G27" s="29"/>
      <c r="H27" s="29"/>
      <c r="I27" s="28"/>
      <c r="J27" s="30"/>
    </row>
    <row r="28" spans="2:10" s="31" customFormat="1" ht="11.25" x14ac:dyDescent="0.2">
      <c r="B28" s="27">
        <v>24</v>
      </c>
      <c r="C28" s="27"/>
      <c r="D28" s="44"/>
      <c r="E28" s="41"/>
      <c r="F28" s="29"/>
      <c r="G28" s="29"/>
      <c r="H28" s="29"/>
      <c r="I28" s="28"/>
      <c r="J28" s="30"/>
    </row>
    <row r="29" spans="2:10" s="31" customFormat="1" ht="11.25" x14ac:dyDescent="0.2">
      <c r="B29" s="27">
        <v>25</v>
      </c>
      <c r="C29" s="27"/>
      <c r="D29" s="44"/>
      <c r="E29" s="41"/>
      <c r="F29" s="29"/>
      <c r="G29" s="29"/>
      <c r="H29" s="29"/>
      <c r="I29" s="28"/>
      <c r="J29" s="30"/>
    </row>
    <row r="30" spans="2:10" s="31" customFormat="1" ht="11.25" x14ac:dyDescent="0.2">
      <c r="B30" s="27">
        <v>26</v>
      </c>
      <c r="C30" s="27"/>
      <c r="D30" s="44"/>
      <c r="E30" s="41"/>
      <c r="F30" s="29"/>
      <c r="G30" s="29"/>
      <c r="H30" s="29"/>
      <c r="I30" s="28"/>
      <c r="J30" s="30"/>
    </row>
    <row r="31" spans="2:10" s="31" customFormat="1" ht="11.25" x14ac:dyDescent="0.2">
      <c r="B31" s="27">
        <v>27</v>
      </c>
      <c r="C31" s="27"/>
      <c r="D31" s="44"/>
      <c r="E31" s="41"/>
      <c r="F31" s="29"/>
      <c r="G31" s="29"/>
      <c r="H31" s="29"/>
      <c r="I31" s="28"/>
      <c r="J31" s="30"/>
    </row>
    <row r="32" spans="2:10" s="31" customFormat="1" ht="11.25" x14ac:dyDescent="0.2">
      <c r="B32" s="27"/>
      <c r="C32" s="27"/>
      <c r="D32" s="44"/>
      <c r="E32" s="41"/>
      <c r="F32" s="29"/>
      <c r="G32" s="29"/>
      <c r="H32" s="29"/>
      <c r="I32" s="28"/>
      <c r="J32" s="30"/>
    </row>
    <row r="33" spans="2:10" s="31" customFormat="1" ht="12" thickBot="1" x14ac:dyDescent="0.25">
      <c r="B33" s="32"/>
      <c r="C33" s="32"/>
      <c r="D33" s="45"/>
      <c r="E33" s="42"/>
      <c r="F33" s="34"/>
      <c r="G33" s="34"/>
      <c r="H33" s="34"/>
      <c r="I33" s="33"/>
      <c r="J33" s="35"/>
    </row>
  </sheetData>
  <mergeCells count="4">
    <mergeCell ref="C1:H1"/>
    <mergeCell ref="D2:F2"/>
    <mergeCell ref="H2:J2"/>
    <mergeCell ref="D4:E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J33"/>
  <sheetViews>
    <sheetView showGridLines="0" workbookViewId="0">
      <selection activeCell="C5" sqref="C5:J13"/>
    </sheetView>
  </sheetViews>
  <sheetFormatPr defaultRowHeight="12.75" x14ac:dyDescent="0.2"/>
  <cols>
    <col min="1" max="1" width="1.28515625" customWidth="1"/>
    <col min="2" max="2" width="6.28515625" bestFit="1" customWidth="1"/>
    <col min="3" max="3" width="8.140625" bestFit="1" customWidth="1"/>
    <col min="4" max="5" width="11.14062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71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27">
        <v>11</v>
      </c>
      <c r="D5" s="43" t="s">
        <v>278</v>
      </c>
      <c r="E5" s="41" t="s">
        <v>283</v>
      </c>
      <c r="F5" s="29" t="s">
        <v>34</v>
      </c>
      <c r="G5" s="29">
        <v>1962</v>
      </c>
      <c r="H5" s="29" t="s">
        <v>7</v>
      </c>
      <c r="I5" s="28" t="s">
        <v>503</v>
      </c>
      <c r="J5" s="30">
        <v>2.3414351851851853E-2</v>
      </c>
    </row>
    <row r="6" spans="2:10" s="31" customFormat="1" ht="11.25" x14ac:dyDescent="0.2">
      <c r="B6" s="27">
        <v>2</v>
      </c>
      <c r="C6" s="27">
        <v>42</v>
      </c>
      <c r="D6" s="44" t="s">
        <v>278</v>
      </c>
      <c r="E6" s="41" t="s">
        <v>279</v>
      </c>
      <c r="F6" s="29" t="s">
        <v>34</v>
      </c>
      <c r="G6" s="29">
        <v>1968</v>
      </c>
      <c r="H6" s="29" t="s">
        <v>24</v>
      </c>
      <c r="I6" s="28" t="s">
        <v>503</v>
      </c>
      <c r="J6" s="30">
        <v>2.3750000000000004E-2</v>
      </c>
    </row>
    <row r="7" spans="2:10" s="31" customFormat="1" ht="11.25" x14ac:dyDescent="0.2">
      <c r="B7" s="27">
        <v>3</v>
      </c>
      <c r="C7" s="27">
        <v>38</v>
      </c>
      <c r="D7" s="44" t="s">
        <v>134</v>
      </c>
      <c r="E7" s="41" t="s">
        <v>291</v>
      </c>
      <c r="F7" s="29" t="s">
        <v>34</v>
      </c>
      <c r="G7" s="29">
        <v>1964</v>
      </c>
      <c r="H7" s="29" t="s">
        <v>55</v>
      </c>
      <c r="I7" s="28" t="s">
        <v>503</v>
      </c>
      <c r="J7" s="30">
        <v>2.3796296296296298E-2</v>
      </c>
    </row>
    <row r="8" spans="2:10" s="31" customFormat="1" ht="11.25" x14ac:dyDescent="0.2">
      <c r="B8" s="27">
        <v>4</v>
      </c>
      <c r="C8" s="27">
        <v>75</v>
      </c>
      <c r="D8" s="44" t="s">
        <v>465</v>
      </c>
      <c r="E8" s="41" t="s">
        <v>466</v>
      </c>
      <c r="F8" s="29" t="s">
        <v>34</v>
      </c>
      <c r="G8" s="29">
        <v>1964</v>
      </c>
      <c r="H8" s="29" t="s">
        <v>467</v>
      </c>
      <c r="I8" s="28" t="s">
        <v>503</v>
      </c>
      <c r="J8" s="30">
        <v>2.6342592592592588E-2</v>
      </c>
    </row>
    <row r="9" spans="2:10" s="31" customFormat="1" ht="11.25" x14ac:dyDescent="0.2">
      <c r="B9" s="27">
        <v>5</v>
      </c>
      <c r="C9" s="27">
        <v>76</v>
      </c>
      <c r="D9" s="44" t="s">
        <v>108</v>
      </c>
      <c r="E9" s="41" t="s">
        <v>230</v>
      </c>
      <c r="F9" s="29" t="s">
        <v>34</v>
      </c>
      <c r="G9" s="29">
        <v>1965</v>
      </c>
      <c r="H9" s="29" t="s">
        <v>52</v>
      </c>
      <c r="I9" s="28" t="s">
        <v>503</v>
      </c>
      <c r="J9" s="30">
        <v>2.6365740740740742E-2</v>
      </c>
    </row>
    <row r="10" spans="2:10" s="31" customFormat="1" ht="11.25" x14ac:dyDescent="0.2">
      <c r="B10" s="27">
        <v>6</v>
      </c>
      <c r="C10" s="27">
        <v>54</v>
      </c>
      <c r="D10" s="44" t="s">
        <v>146</v>
      </c>
      <c r="E10" s="41" t="s">
        <v>153</v>
      </c>
      <c r="F10" s="29" t="s">
        <v>34</v>
      </c>
      <c r="G10" s="29">
        <v>1968</v>
      </c>
      <c r="H10" s="29" t="s">
        <v>484</v>
      </c>
      <c r="I10" s="28" t="s">
        <v>503</v>
      </c>
      <c r="J10" s="30">
        <v>2.763888888888889E-2</v>
      </c>
    </row>
    <row r="11" spans="2:10" s="31" customFormat="1" ht="11.25" x14ac:dyDescent="0.2">
      <c r="B11" s="27">
        <v>7</v>
      </c>
      <c r="C11" s="27">
        <v>32</v>
      </c>
      <c r="D11" s="44" t="s">
        <v>492</v>
      </c>
      <c r="E11" s="41" t="s">
        <v>493</v>
      </c>
      <c r="F11" s="29" t="s">
        <v>34</v>
      </c>
      <c r="G11" s="29">
        <v>1961</v>
      </c>
      <c r="H11" s="29" t="s">
        <v>4</v>
      </c>
      <c r="I11" s="28" t="s">
        <v>503</v>
      </c>
      <c r="J11" s="30">
        <v>2.7743055555555559E-2</v>
      </c>
    </row>
    <row r="12" spans="2:10" s="31" customFormat="1" ht="11.25" x14ac:dyDescent="0.2">
      <c r="B12" s="27">
        <v>8</v>
      </c>
      <c r="C12" s="27">
        <v>13</v>
      </c>
      <c r="D12" s="44" t="s">
        <v>338</v>
      </c>
      <c r="E12" s="41" t="s">
        <v>342</v>
      </c>
      <c r="F12" s="29" t="s">
        <v>34</v>
      </c>
      <c r="G12" s="29">
        <v>1959</v>
      </c>
      <c r="H12" s="29" t="s">
        <v>7</v>
      </c>
      <c r="I12" s="28" t="s">
        <v>503</v>
      </c>
      <c r="J12" s="30">
        <v>2.9930555555555557E-2</v>
      </c>
    </row>
    <row r="13" spans="2:10" s="31" customFormat="1" ht="11.25" x14ac:dyDescent="0.2">
      <c r="B13" s="27">
        <v>9</v>
      </c>
      <c r="C13" s="27">
        <v>50</v>
      </c>
      <c r="D13" s="44" t="s">
        <v>134</v>
      </c>
      <c r="E13" s="41" t="s">
        <v>293</v>
      </c>
      <c r="F13" s="29" t="s">
        <v>34</v>
      </c>
      <c r="G13" s="29">
        <v>1965</v>
      </c>
      <c r="H13" s="29" t="s">
        <v>15</v>
      </c>
      <c r="I13" s="28" t="s">
        <v>503</v>
      </c>
      <c r="J13" s="30" t="s">
        <v>500</v>
      </c>
    </row>
    <row r="14" spans="2:10" s="31" customFormat="1" ht="11.25" x14ac:dyDescent="0.2">
      <c r="B14" s="27">
        <v>10</v>
      </c>
      <c r="C14" s="27"/>
      <c r="D14" s="44"/>
      <c r="E14" s="41"/>
      <c r="F14" s="29"/>
      <c r="G14" s="29"/>
      <c r="H14" s="29"/>
      <c r="I14" s="28"/>
      <c r="J14" s="30"/>
    </row>
    <row r="15" spans="2:10" s="31" customFormat="1" ht="11.25" x14ac:dyDescent="0.2">
      <c r="B15" s="27">
        <v>11</v>
      </c>
      <c r="C15" s="27"/>
      <c r="D15" s="44"/>
      <c r="E15" s="41"/>
      <c r="F15" s="29"/>
      <c r="G15" s="29"/>
      <c r="H15" s="29"/>
      <c r="I15" s="28"/>
      <c r="J15" s="30"/>
    </row>
    <row r="16" spans="2:10" s="31" customFormat="1" ht="11.25" x14ac:dyDescent="0.2">
      <c r="B16" s="27">
        <v>12</v>
      </c>
      <c r="C16" s="27"/>
      <c r="D16" s="44"/>
      <c r="E16" s="41"/>
      <c r="F16" s="29"/>
      <c r="G16" s="29"/>
      <c r="H16" s="29"/>
      <c r="I16" s="28"/>
      <c r="J16" s="30"/>
    </row>
    <row r="17" spans="2:10" s="31" customFormat="1" ht="11.25" x14ac:dyDescent="0.2">
      <c r="B17" s="27">
        <v>13</v>
      </c>
      <c r="C17" s="27"/>
      <c r="D17" s="44"/>
      <c r="E17" s="41"/>
      <c r="F17" s="29"/>
      <c r="G17" s="29"/>
      <c r="H17" s="29"/>
      <c r="I17" s="28"/>
      <c r="J17" s="30"/>
    </row>
    <row r="18" spans="2:10" s="31" customFormat="1" ht="11.25" x14ac:dyDescent="0.2">
      <c r="B18" s="27">
        <v>14</v>
      </c>
      <c r="C18" s="27"/>
      <c r="D18" s="44"/>
      <c r="E18" s="41"/>
      <c r="F18" s="29"/>
      <c r="G18" s="29"/>
      <c r="H18" s="29"/>
      <c r="I18" s="28"/>
      <c r="J18" s="30"/>
    </row>
    <row r="19" spans="2:10" s="31" customFormat="1" ht="11.25" x14ac:dyDescent="0.2">
      <c r="B19" s="27">
        <v>15</v>
      </c>
      <c r="C19" s="27"/>
      <c r="D19" s="44"/>
      <c r="E19" s="41"/>
      <c r="F19" s="29"/>
      <c r="G19" s="29"/>
      <c r="H19" s="29"/>
      <c r="I19" s="28"/>
      <c r="J19" s="30"/>
    </row>
    <row r="20" spans="2:10" s="31" customFormat="1" ht="11.25" x14ac:dyDescent="0.2">
      <c r="B20" s="27">
        <v>16</v>
      </c>
      <c r="C20" s="27"/>
      <c r="D20" s="44"/>
      <c r="E20" s="41"/>
      <c r="F20" s="29"/>
      <c r="G20" s="29"/>
      <c r="H20" s="29"/>
      <c r="I20" s="28"/>
      <c r="J20" s="30"/>
    </row>
    <row r="21" spans="2:10" s="31" customFormat="1" ht="11.25" x14ac:dyDescent="0.2">
      <c r="B21" s="27">
        <v>17</v>
      </c>
      <c r="C21" s="27"/>
      <c r="D21" s="44"/>
      <c r="E21" s="41"/>
      <c r="F21" s="29"/>
      <c r="G21" s="29"/>
      <c r="H21" s="29"/>
      <c r="I21" s="28"/>
      <c r="J21" s="30"/>
    </row>
    <row r="22" spans="2:10" s="31" customFormat="1" ht="11.25" x14ac:dyDescent="0.2">
      <c r="B22" s="27">
        <v>18</v>
      </c>
      <c r="C22" s="27"/>
      <c r="D22" s="44"/>
      <c r="E22" s="41"/>
      <c r="F22" s="29"/>
      <c r="G22" s="29"/>
      <c r="H22" s="29"/>
      <c r="I22" s="28"/>
      <c r="J22" s="30"/>
    </row>
    <row r="23" spans="2:10" s="31" customFormat="1" ht="11.25" x14ac:dyDescent="0.2">
      <c r="B23" s="27">
        <v>19</v>
      </c>
      <c r="C23" s="27"/>
      <c r="D23" s="44"/>
      <c r="E23" s="41"/>
      <c r="F23" s="29"/>
      <c r="G23" s="29"/>
      <c r="H23" s="29"/>
      <c r="I23" s="28"/>
      <c r="J23" s="30"/>
    </row>
    <row r="24" spans="2:10" s="31" customFormat="1" ht="11.25" x14ac:dyDescent="0.2">
      <c r="B24" s="27">
        <v>20</v>
      </c>
      <c r="C24" s="27"/>
      <c r="D24" s="44"/>
      <c r="E24" s="41"/>
      <c r="F24" s="29"/>
      <c r="G24" s="29"/>
      <c r="H24" s="29"/>
      <c r="I24" s="28"/>
      <c r="J24" s="30"/>
    </row>
    <row r="25" spans="2:10" s="31" customFormat="1" ht="11.25" x14ac:dyDescent="0.2">
      <c r="B25" s="27">
        <v>21</v>
      </c>
      <c r="C25" s="27"/>
      <c r="D25" s="44"/>
      <c r="E25" s="41"/>
      <c r="F25" s="29"/>
      <c r="G25" s="29"/>
      <c r="H25" s="29"/>
      <c r="I25" s="28"/>
      <c r="J25" s="30"/>
    </row>
    <row r="26" spans="2:10" s="31" customFormat="1" ht="11.25" x14ac:dyDescent="0.2">
      <c r="B26" s="27">
        <v>22</v>
      </c>
      <c r="C26" s="27"/>
      <c r="D26" s="44"/>
      <c r="E26" s="41"/>
      <c r="F26" s="29"/>
      <c r="G26" s="29"/>
      <c r="H26" s="29"/>
      <c r="I26" s="28"/>
      <c r="J26" s="30"/>
    </row>
    <row r="27" spans="2:10" s="31" customFormat="1" ht="11.25" x14ac:dyDescent="0.2">
      <c r="B27" s="27">
        <v>23</v>
      </c>
      <c r="C27" s="27"/>
      <c r="D27" s="44"/>
      <c r="E27" s="41"/>
      <c r="F27" s="29"/>
      <c r="G27" s="29"/>
      <c r="H27" s="29"/>
      <c r="I27" s="28"/>
      <c r="J27" s="30"/>
    </row>
    <row r="28" spans="2:10" s="31" customFormat="1" ht="11.25" x14ac:dyDescent="0.2">
      <c r="B28" s="27">
        <v>24</v>
      </c>
      <c r="C28" s="27"/>
      <c r="D28" s="44"/>
      <c r="E28" s="41"/>
      <c r="F28" s="29"/>
      <c r="G28" s="29"/>
      <c r="H28" s="29"/>
      <c r="I28" s="28"/>
      <c r="J28" s="30"/>
    </row>
    <row r="29" spans="2:10" s="31" customFormat="1" ht="11.25" x14ac:dyDescent="0.2">
      <c r="B29" s="27">
        <v>25</v>
      </c>
      <c r="C29" s="27"/>
      <c r="D29" s="44"/>
      <c r="E29" s="41"/>
      <c r="F29" s="29"/>
      <c r="G29" s="29"/>
      <c r="H29" s="29"/>
      <c r="I29" s="28"/>
      <c r="J29" s="30"/>
    </row>
    <row r="30" spans="2:10" s="31" customFormat="1" ht="11.25" x14ac:dyDescent="0.2">
      <c r="B30" s="27">
        <v>26</v>
      </c>
      <c r="C30" s="27"/>
      <c r="D30" s="44"/>
      <c r="E30" s="41"/>
      <c r="F30" s="29"/>
      <c r="G30" s="29"/>
      <c r="H30" s="29"/>
      <c r="I30" s="28"/>
      <c r="J30" s="30"/>
    </row>
    <row r="31" spans="2:10" s="31" customFormat="1" ht="11.25" x14ac:dyDescent="0.2">
      <c r="B31" s="27">
        <v>27</v>
      </c>
      <c r="C31" s="27"/>
      <c r="D31" s="44"/>
      <c r="E31" s="41"/>
      <c r="F31" s="29"/>
      <c r="G31" s="29"/>
      <c r="H31" s="29"/>
      <c r="I31" s="28"/>
      <c r="J31" s="30"/>
    </row>
    <row r="32" spans="2:10" s="31" customFormat="1" ht="11.25" x14ac:dyDescent="0.2">
      <c r="B32" s="27"/>
      <c r="C32" s="27"/>
      <c r="D32" s="44"/>
      <c r="E32" s="41"/>
      <c r="F32" s="29"/>
      <c r="G32" s="29"/>
      <c r="H32" s="29"/>
      <c r="I32" s="28"/>
      <c r="J32" s="30"/>
    </row>
    <row r="33" spans="2:10" s="31" customFormat="1" ht="12" thickBot="1" x14ac:dyDescent="0.25">
      <c r="B33" s="32"/>
      <c r="C33" s="32"/>
      <c r="D33" s="45"/>
      <c r="E33" s="42"/>
      <c r="F33" s="34"/>
      <c r="G33" s="34"/>
      <c r="H33" s="34"/>
      <c r="I33" s="33"/>
      <c r="J33" s="35"/>
    </row>
  </sheetData>
  <mergeCells count="4">
    <mergeCell ref="D4:E4"/>
    <mergeCell ref="C1:H1"/>
    <mergeCell ref="D2:F2"/>
    <mergeCell ref="H2:J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J33"/>
  <sheetViews>
    <sheetView showGridLines="0" workbookViewId="0">
      <selection activeCell="C5" sqref="C5:J13"/>
    </sheetView>
  </sheetViews>
  <sheetFormatPr defaultRowHeight="12.75" x14ac:dyDescent="0.2"/>
  <cols>
    <col min="1" max="1" width="0.7109375" customWidth="1"/>
    <col min="2" max="2" width="6.28515625" bestFit="1" customWidth="1"/>
    <col min="3" max="3" width="8.140625" bestFit="1" customWidth="1"/>
    <col min="4" max="5" width="11.14062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65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27">
        <v>6</v>
      </c>
      <c r="D5" s="43" t="s">
        <v>274</v>
      </c>
      <c r="E5" s="41" t="s">
        <v>510</v>
      </c>
      <c r="F5" s="29" t="s">
        <v>34</v>
      </c>
      <c r="G5" s="29">
        <v>1957</v>
      </c>
      <c r="H5" s="29" t="s">
        <v>458</v>
      </c>
      <c r="I5" s="28" t="s">
        <v>504</v>
      </c>
      <c r="J5" s="30">
        <v>2.5300925925925925E-2</v>
      </c>
    </row>
    <row r="6" spans="2:10" s="31" customFormat="1" ht="11.25" x14ac:dyDescent="0.2">
      <c r="B6" s="27">
        <v>2</v>
      </c>
      <c r="C6" s="27">
        <v>19</v>
      </c>
      <c r="D6" s="44" t="s">
        <v>344</v>
      </c>
      <c r="E6" s="41" t="s">
        <v>518</v>
      </c>
      <c r="F6" s="29" t="s">
        <v>34</v>
      </c>
      <c r="G6" s="29">
        <v>1954</v>
      </c>
      <c r="H6" s="29" t="s">
        <v>519</v>
      </c>
      <c r="I6" s="28" t="s">
        <v>504</v>
      </c>
      <c r="J6" s="30">
        <v>2.6990740740740742E-2</v>
      </c>
    </row>
    <row r="7" spans="2:10" s="31" customFormat="1" ht="11.25" x14ac:dyDescent="0.2">
      <c r="B7" s="27">
        <v>3</v>
      </c>
      <c r="C7" s="27">
        <v>15</v>
      </c>
      <c r="D7" s="44" t="s">
        <v>206</v>
      </c>
      <c r="E7" s="41" t="s">
        <v>207</v>
      </c>
      <c r="F7" s="29" t="s">
        <v>34</v>
      </c>
      <c r="G7" s="29">
        <v>1955</v>
      </c>
      <c r="H7" s="29" t="s">
        <v>13</v>
      </c>
      <c r="I7" s="28" t="s">
        <v>504</v>
      </c>
      <c r="J7" s="30">
        <v>2.7314814814814816E-2</v>
      </c>
    </row>
    <row r="8" spans="2:10" s="31" customFormat="1" ht="11.25" x14ac:dyDescent="0.2">
      <c r="B8" s="27">
        <v>4</v>
      </c>
      <c r="C8" s="27">
        <v>49</v>
      </c>
      <c r="D8" s="44" t="s">
        <v>259</v>
      </c>
      <c r="E8" s="41" t="s">
        <v>534</v>
      </c>
      <c r="F8" s="29" t="s">
        <v>34</v>
      </c>
      <c r="G8" s="29">
        <v>1957</v>
      </c>
      <c r="H8" s="29" t="s">
        <v>535</v>
      </c>
      <c r="I8" s="28" t="s">
        <v>504</v>
      </c>
      <c r="J8" s="30">
        <v>2.9479166666666667E-2</v>
      </c>
    </row>
    <row r="9" spans="2:10" s="31" customFormat="1" ht="11.25" x14ac:dyDescent="0.2">
      <c r="B9" s="27">
        <v>5</v>
      </c>
      <c r="C9" s="27">
        <v>61</v>
      </c>
      <c r="D9" s="44" t="s">
        <v>541</v>
      </c>
      <c r="E9" s="41" t="s">
        <v>540</v>
      </c>
      <c r="F9" s="29" t="s">
        <v>34</v>
      </c>
      <c r="G9" s="29">
        <v>1958</v>
      </c>
      <c r="H9" s="29" t="s">
        <v>542</v>
      </c>
      <c r="I9" s="28" t="s">
        <v>504</v>
      </c>
      <c r="J9" s="30">
        <v>3.1689814814814816E-2</v>
      </c>
    </row>
    <row r="10" spans="2:10" s="31" customFormat="1" ht="11.25" x14ac:dyDescent="0.2">
      <c r="B10" s="27">
        <v>6</v>
      </c>
      <c r="C10" s="27">
        <v>12</v>
      </c>
      <c r="D10" s="44" t="s">
        <v>324</v>
      </c>
      <c r="E10" s="41" t="s">
        <v>515</v>
      </c>
      <c r="F10" s="29" t="s">
        <v>34</v>
      </c>
      <c r="G10" s="29">
        <v>1954</v>
      </c>
      <c r="H10" s="29" t="s">
        <v>516</v>
      </c>
      <c r="I10" s="28" t="s">
        <v>504</v>
      </c>
      <c r="J10" s="30">
        <v>3.3761574074074076E-2</v>
      </c>
    </row>
    <row r="11" spans="2:10" s="31" customFormat="1" ht="11.25" x14ac:dyDescent="0.2">
      <c r="B11" s="27">
        <v>7</v>
      </c>
      <c r="C11" s="27">
        <v>26</v>
      </c>
      <c r="D11" s="44" t="s">
        <v>524</v>
      </c>
      <c r="E11" s="41" t="s">
        <v>232</v>
      </c>
      <c r="F11" s="29" t="s">
        <v>34</v>
      </c>
      <c r="G11" s="29">
        <v>1952</v>
      </c>
      <c r="H11" s="29" t="s">
        <v>7</v>
      </c>
      <c r="I11" s="28" t="s">
        <v>504</v>
      </c>
      <c r="J11" s="30">
        <v>3.6828703703703704E-2</v>
      </c>
    </row>
    <row r="12" spans="2:10" s="31" customFormat="1" ht="11.25" x14ac:dyDescent="0.2">
      <c r="B12" s="27">
        <v>8</v>
      </c>
      <c r="C12" s="27">
        <v>60</v>
      </c>
      <c r="D12" s="44" t="s">
        <v>131</v>
      </c>
      <c r="E12" s="41" t="s">
        <v>453</v>
      </c>
      <c r="F12" s="29" t="s">
        <v>34</v>
      </c>
      <c r="G12" s="29">
        <v>1956</v>
      </c>
      <c r="H12" s="29" t="s">
        <v>454</v>
      </c>
      <c r="I12" s="28" t="s">
        <v>504</v>
      </c>
      <c r="J12" s="30">
        <v>3.8738425925925926E-2</v>
      </c>
    </row>
    <row r="13" spans="2:10" s="31" customFormat="1" ht="11.25" x14ac:dyDescent="0.2">
      <c r="B13" s="27">
        <v>9</v>
      </c>
      <c r="C13" s="27">
        <v>51</v>
      </c>
      <c r="D13" s="44" t="s">
        <v>191</v>
      </c>
      <c r="E13" s="41" t="s">
        <v>193</v>
      </c>
      <c r="F13" s="29" t="s">
        <v>34</v>
      </c>
      <c r="G13" s="29">
        <v>1949</v>
      </c>
      <c r="H13" s="29" t="s">
        <v>91</v>
      </c>
      <c r="I13" s="28" t="s">
        <v>504</v>
      </c>
      <c r="J13" s="30">
        <v>4.4016203703703703E-2</v>
      </c>
    </row>
    <row r="14" spans="2:10" s="31" customFormat="1" ht="11.25" x14ac:dyDescent="0.2">
      <c r="B14" s="27">
        <v>10</v>
      </c>
      <c r="C14" s="27"/>
      <c r="D14" s="44"/>
      <c r="E14" s="41"/>
      <c r="F14" s="29"/>
      <c r="G14" s="29"/>
      <c r="H14" s="29"/>
      <c r="I14" s="28"/>
      <c r="J14" s="30"/>
    </row>
    <row r="15" spans="2:10" s="31" customFormat="1" ht="11.25" x14ac:dyDescent="0.2">
      <c r="B15" s="27">
        <v>11</v>
      </c>
      <c r="C15" s="27"/>
      <c r="D15" s="44"/>
      <c r="E15" s="41"/>
      <c r="F15" s="29"/>
      <c r="G15" s="29"/>
      <c r="H15" s="29"/>
      <c r="I15" s="28"/>
      <c r="J15" s="30"/>
    </row>
    <row r="16" spans="2:10" s="31" customFormat="1" ht="11.25" x14ac:dyDescent="0.2">
      <c r="B16" s="27">
        <v>12</v>
      </c>
      <c r="C16" s="27"/>
      <c r="D16" s="44"/>
      <c r="E16" s="41"/>
      <c r="F16" s="29"/>
      <c r="G16" s="29"/>
      <c r="H16" s="29"/>
      <c r="I16" s="28"/>
      <c r="J16" s="30"/>
    </row>
    <row r="17" spans="2:10" s="31" customFormat="1" ht="11.25" x14ac:dyDescent="0.2">
      <c r="B17" s="27">
        <v>13</v>
      </c>
      <c r="C17" s="27"/>
      <c r="D17" s="44"/>
      <c r="E17" s="41"/>
      <c r="F17" s="29"/>
      <c r="G17" s="29"/>
      <c r="H17" s="29"/>
      <c r="I17" s="28"/>
      <c r="J17" s="30"/>
    </row>
    <row r="18" spans="2:10" s="31" customFormat="1" ht="11.25" x14ac:dyDescent="0.2">
      <c r="B18" s="27">
        <v>14</v>
      </c>
      <c r="C18" s="27"/>
      <c r="D18" s="44"/>
      <c r="E18" s="41"/>
      <c r="F18" s="29"/>
      <c r="G18" s="29"/>
      <c r="H18" s="29"/>
      <c r="I18" s="28"/>
      <c r="J18" s="30"/>
    </row>
    <row r="19" spans="2:10" s="31" customFormat="1" ht="11.25" x14ac:dyDescent="0.2">
      <c r="B19" s="27">
        <v>15</v>
      </c>
      <c r="C19" s="27"/>
      <c r="D19" s="44"/>
      <c r="E19" s="41"/>
      <c r="F19" s="29"/>
      <c r="G19" s="29"/>
      <c r="H19" s="29"/>
      <c r="I19" s="28"/>
      <c r="J19" s="30"/>
    </row>
    <row r="20" spans="2:10" s="31" customFormat="1" ht="11.25" x14ac:dyDescent="0.2">
      <c r="B20" s="27">
        <v>16</v>
      </c>
      <c r="C20" s="27"/>
      <c r="D20" s="44"/>
      <c r="E20" s="41"/>
      <c r="F20" s="29"/>
      <c r="G20" s="29"/>
      <c r="H20" s="29"/>
      <c r="I20" s="28"/>
      <c r="J20" s="30"/>
    </row>
    <row r="21" spans="2:10" s="31" customFormat="1" ht="11.25" x14ac:dyDescent="0.2">
      <c r="B21" s="27">
        <v>17</v>
      </c>
      <c r="C21" s="27"/>
      <c r="D21" s="44"/>
      <c r="E21" s="41"/>
      <c r="F21" s="29"/>
      <c r="G21" s="29"/>
      <c r="H21" s="29"/>
      <c r="I21" s="28"/>
      <c r="J21" s="30"/>
    </row>
    <row r="22" spans="2:10" s="31" customFormat="1" ht="11.25" x14ac:dyDescent="0.2">
      <c r="B22" s="27">
        <v>18</v>
      </c>
      <c r="C22" s="27"/>
      <c r="D22" s="44"/>
      <c r="E22" s="41"/>
      <c r="F22" s="29"/>
      <c r="G22" s="29"/>
      <c r="H22" s="29"/>
      <c r="I22" s="28"/>
      <c r="J22" s="30"/>
    </row>
    <row r="23" spans="2:10" s="31" customFormat="1" ht="11.25" x14ac:dyDescent="0.2">
      <c r="B23" s="27">
        <v>19</v>
      </c>
      <c r="C23" s="27"/>
      <c r="D23" s="44"/>
      <c r="E23" s="41"/>
      <c r="F23" s="29"/>
      <c r="G23" s="29"/>
      <c r="H23" s="29"/>
      <c r="I23" s="28"/>
      <c r="J23" s="30"/>
    </row>
    <row r="24" spans="2:10" s="31" customFormat="1" ht="11.25" x14ac:dyDescent="0.2">
      <c r="B24" s="27">
        <v>20</v>
      </c>
      <c r="C24" s="27"/>
      <c r="D24" s="44"/>
      <c r="E24" s="41"/>
      <c r="F24" s="29"/>
      <c r="G24" s="29"/>
      <c r="H24" s="29"/>
      <c r="I24" s="28"/>
      <c r="J24" s="30"/>
    </row>
    <row r="25" spans="2:10" s="31" customFormat="1" ht="11.25" x14ac:dyDescent="0.2">
      <c r="B25" s="27">
        <v>21</v>
      </c>
      <c r="C25" s="27"/>
      <c r="D25" s="44"/>
      <c r="E25" s="41"/>
      <c r="F25" s="29"/>
      <c r="G25" s="29"/>
      <c r="H25" s="29"/>
      <c r="I25" s="28"/>
      <c r="J25" s="30"/>
    </row>
    <row r="26" spans="2:10" s="31" customFormat="1" ht="11.25" x14ac:dyDescent="0.2">
      <c r="B26" s="27">
        <v>22</v>
      </c>
      <c r="C26" s="27"/>
      <c r="D26" s="44"/>
      <c r="E26" s="41"/>
      <c r="F26" s="29"/>
      <c r="G26" s="29"/>
      <c r="H26" s="29"/>
      <c r="I26" s="28"/>
      <c r="J26" s="30"/>
    </row>
    <row r="27" spans="2:10" s="31" customFormat="1" ht="11.25" x14ac:dyDescent="0.2">
      <c r="B27" s="27">
        <v>23</v>
      </c>
      <c r="C27" s="27"/>
      <c r="D27" s="44"/>
      <c r="E27" s="41"/>
      <c r="F27" s="29"/>
      <c r="G27" s="29"/>
      <c r="H27" s="29"/>
      <c r="I27" s="28"/>
      <c r="J27" s="30"/>
    </row>
    <row r="28" spans="2:10" s="31" customFormat="1" ht="11.25" x14ac:dyDescent="0.2">
      <c r="B28" s="27">
        <v>24</v>
      </c>
      <c r="C28" s="27"/>
      <c r="D28" s="44"/>
      <c r="E28" s="41"/>
      <c r="F28" s="29"/>
      <c r="G28" s="29"/>
      <c r="H28" s="29"/>
      <c r="I28" s="28"/>
      <c r="J28" s="30"/>
    </row>
    <row r="29" spans="2:10" s="31" customFormat="1" ht="11.25" x14ac:dyDescent="0.2">
      <c r="B29" s="27">
        <v>25</v>
      </c>
      <c r="C29" s="27"/>
      <c r="D29" s="44"/>
      <c r="E29" s="41"/>
      <c r="F29" s="29"/>
      <c r="G29" s="29"/>
      <c r="H29" s="29"/>
      <c r="I29" s="28"/>
      <c r="J29" s="30"/>
    </row>
    <row r="30" spans="2:10" s="31" customFormat="1" ht="11.25" x14ac:dyDescent="0.2">
      <c r="B30" s="27">
        <v>26</v>
      </c>
      <c r="C30" s="27"/>
      <c r="D30" s="44"/>
      <c r="E30" s="41"/>
      <c r="F30" s="29"/>
      <c r="G30" s="29"/>
      <c r="H30" s="29"/>
      <c r="I30" s="28"/>
      <c r="J30" s="30"/>
    </row>
    <row r="31" spans="2:10" s="31" customFormat="1" ht="11.25" x14ac:dyDescent="0.2">
      <c r="B31" s="27">
        <v>27</v>
      </c>
      <c r="C31" s="27"/>
      <c r="D31" s="44"/>
      <c r="E31" s="41"/>
      <c r="F31" s="29"/>
      <c r="G31" s="29"/>
      <c r="H31" s="29"/>
      <c r="I31" s="28"/>
      <c r="J31" s="30"/>
    </row>
    <row r="32" spans="2:10" s="31" customFormat="1" ht="11.25" x14ac:dyDescent="0.2">
      <c r="B32" s="27"/>
      <c r="C32" s="27"/>
      <c r="D32" s="44"/>
      <c r="E32" s="41"/>
      <c r="F32" s="29"/>
      <c r="G32" s="29"/>
      <c r="H32" s="29"/>
      <c r="I32" s="28"/>
      <c r="J32" s="30"/>
    </row>
    <row r="33" spans="2:10" s="31" customFormat="1" ht="12" thickBot="1" x14ac:dyDescent="0.25">
      <c r="B33" s="32"/>
      <c r="C33" s="32"/>
      <c r="D33" s="45"/>
      <c r="E33" s="42"/>
      <c r="F33" s="34"/>
      <c r="G33" s="34"/>
      <c r="H33" s="34"/>
      <c r="I33" s="33"/>
      <c r="J33" s="35"/>
    </row>
  </sheetData>
  <mergeCells count="4">
    <mergeCell ref="C1:H1"/>
    <mergeCell ref="D2:F2"/>
    <mergeCell ref="H2:J2"/>
    <mergeCell ref="D4:E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J33"/>
  <sheetViews>
    <sheetView showGridLines="0" workbookViewId="0">
      <selection activeCell="C5" sqref="C5:J7"/>
    </sheetView>
  </sheetViews>
  <sheetFormatPr defaultRowHeight="12.75" x14ac:dyDescent="0.2"/>
  <cols>
    <col min="1" max="1" width="0.85546875" customWidth="1"/>
    <col min="2" max="2" width="6.28515625" bestFit="1" customWidth="1"/>
    <col min="3" max="3" width="8.140625" bestFit="1" customWidth="1"/>
    <col min="4" max="5" width="11.14062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66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27">
        <v>21</v>
      </c>
      <c r="D5" s="43" t="s">
        <v>278</v>
      </c>
      <c r="E5" s="41" t="s">
        <v>282</v>
      </c>
      <c r="F5" s="29" t="s">
        <v>34</v>
      </c>
      <c r="G5" s="29">
        <v>1945</v>
      </c>
      <c r="H5" s="29" t="s">
        <v>7</v>
      </c>
      <c r="I5" s="28" t="s">
        <v>508</v>
      </c>
      <c r="J5" s="30">
        <v>3.2222222222222222E-2</v>
      </c>
    </row>
    <row r="6" spans="2:10" s="31" customFormat="1" ht="11.25" x14ac:dyDescent="0.2">
      <c r="B6" s="27">
        <v>2</v>
      </c>
      <c r="C6" s="27">
        <v>57</v>
      </c>
      <c r="D6" s="44" t="s">
        <v>160</v>
      </c>
      <c r="E6" s="41" t="s">
        <v>163</v>
      </c>
      <c r="F6" s="29" t="s">
        <v>34</v>
      </c>
      <c r="G6" s="29">
        <v>1948</v>
      </c>
      <c r="H6" s="29" t="s">
        <v>7</v>
      </c>
      <c r="I6" s="28" t="s">
        <v>508</v>
      </c>
      <c r="J6" s="30">
        <v>3.3217592592592597E-2</v>
      </c>
    </row>
    <row r="7" spans="2:10" s="31" customFormat="1" ht="11.25" x14ac:dyDescent="0.2">
      <c r="B7" s="27">
        <v>3</v>
      </c>
      <c r="C7" s="27">
        <v>1</v>
      </c>
      <c r="D7" s="44" t="s">
        <v>173</v>
      </c>
      <c r="E7" s="41" t="s">
        <v>181</v>
      </c>
      <c r="F7" s="29" t="s">
        <v>34</v>
      </c>
      <c r="G7" s="29">
        <v>1947</v>
      </c>
      <c r="H7" s="29" t="s">
        <v>7</v>
      </c>
      <c r="I7" s="28" t="s">
        <v>508</v>
      </c>
      <c r="J7" s="30">
        <v>3.5706018518518519E-2</v>
      </c>
    </row>
    <row r="8" spans="2:10" s="31" customFormat="1" ht="11.25" x14ac:dyDescent="0.2">
      <c r="B8" s="27">
        <v>4</v>
      </c>
      <c r="C8" s="27"/>
      <c r="D8" s="44"/>
      <c r="E8" s="41"/>
      <c r="F8" s="29"/>
      <c r="G8" s="29"/>
      <c r="H8" s="29"/>
      <c r="I8" s="28"/>
      <c r="J8" s="30"/>
    </row>
    <row r="9" spans="2:10" s="31" customFormat="1" ht="11.25" x14ac:dyDescent="0.2">
      <c r="B9" s="27">
        <v>5</v>
      </c>
      <c r="C9" s="27"/>
      <c r="D9" s="44"/>
      <c r="E9" s="41"/>
      <c r="F9" s="29"/>
      <c r="G9" s="29"/>
      <c r="H9" s="29"/>
      <c r="I9" s="28"/>
      <c r="J9" s="30"/>
    </row>
    <row r="10" spans="2:10" s="31" customFormat="1" ht="11.25" x14ac:dyDescent="0.2">
      <c r="B10" s="27">
        <v>6</v>
      </c>
      <c r="C10" s="27"/>
      <c r="D10" s="44"/>
      <c r="E10" s="41"/>
      <c r="F10" s="29"/>
      <c r="G10" s="29"/>
      <c r="H10" s="29"/>
      <c r="I10" s="28"/>
      <c r="J10" s="30"/>
    </row>
    <row r="11" spans="2:10" s="31" customFormat="1" ht="11.25" x14ac:dyDescent="0.2">
      <c r="B11" s="27">
        <v>7</v>
      </c>
      <c r="C11" s="27"/>
      <c r="D11" s="44"/>
      <c r="E11" s="41"/>
      <c r="F11" s="29"/>
      <c r="G11" s="29"/>
      <c r="H11" s="29"/>
      <c r="I11" s="28"/>
      <c r="J11" s="30"/>
    </row>
    <row r="12" spans="2:10" s="31" customFormat="1" ht="11.25" x14ac:dyDescent="0.2">
      <c r="B12" s="27">
        <v>8</v>
      </c>
      <c r="C12" s="27"/>
      <c r="D12" s="44"/>
      <c r="E12" s="41"/>
      <c r="F12" s="29"/>
      <c r="G12" s="29"/>
      <c r="H12" s="29"/>
      <c r="I12" s="28"/>
      <c r="J12" s="30"/>
    </row>
    <row r="13" spans="2:10" s="31" customFormat="1" ht="11.25" x14ac:dyDescent="0.2">
      <c r="B13" s="27">
        <v>9</v>
      </c>
      <c r="C13" s="27"/>
      <c r="D13" s="44"/>
      <c r="E13" s="41"/>
      <c r="F13" s="29"/>
      <c r="G13" s="29"/>
      <c r="H13" s="29"/>
      <c r="I13" s="28"/>
      <c r="J13" s="30"/>
    </row>
    <row r="14" spans="2:10" s="31" customFormat="1" ht="11.25" x14ac:dyDescent="0.2">
      <c r="B14" s="27">
        <v>10</v>
      </c>
      <c r="C14" s="27"/>
      <c r="D14" s="44"/>
      <c r="E14" s="41"/>
      <c r="F14" s="29"/>
      <c r="G14" s="29"/>
      <c r="H14" s="29"/>
      <c r="I14" s="28"/>
      <c r="J14" s="30"/>
    </row>
    <row r="15" spans="2:10" s="31" customFormat="1" ht="11.25" x14ac:dyDescent="0.2">
      <c r="B15" s="27">
        <v>11</v>
      </c>
      <c r="C15" s="27"/>
      <c r="D15" s="44"/>
      <c r="E15" s="41"/>
      <c r="F15" s="29"/>
      <c r="G15" s="29"/>
      <c r="H15" s="29"/>
      <c r="I15" s="28"/>
      <c r="J15" s="30"/>
    </row>
    <row r="16" spans="2:10" s="31" customFormat="1" ht="11.25" x14ac:dyDescent="0.2">
      <c r="B16" s="27">
        <v>12</v>
      </c>
      <c r="C16" s="27"/>
      <c r="D16" s="44"/>
      <c r="E16" s="41"/>
      <c r="F16" s="29"/>
      <c r="G16" s="29"/>
      <c r="H16" s="29"/>
      <c r="I16" s="28"/>
      <c r="J16" s="30"/>
    </row>
    <row r="17" spans="2:10" s="31" customFormat="1" ht="11.25" x14ac:dyDescent="0.2">
      <c r="B17" s="27">
        <v>13</v>
      </c>
      <c r="C17" s="27"/>
      <c r="D17" s="44"/>
      <c r="E17" s="41"/>
      <c r="F17" s="29"/>
      <c r="G17" s="29"/>
      <c r="H17" s="29"/>
      <c r="I17" s="28"/>
      <c r="J17" s="30"/>
    </row>
    <row r="18" spans="2:10" s="31" customFormat="1" ht="11.25" x14ac:dyDescent="0.2">
      <c r="B18" s="27">
        <v>14</v>
      </c>
      <c r="C18" s="27"/>
      <c r="D18" s="44"/>
      <c r="E18" s="41"/>
      <c r="F18" s="29"/>
      <c r="G18" s="29"/>
      <c r="H18" s="29"/>
      <c r="I18" s="28"/>
      <c r="J18" s="30"/>
    </row>
    <row r="19" spans="2:10" s="31" customFormat="1" ht="11.25" x14ac:dyDescent="0.2">
      <c r="B19" s="27">
        <v>15</v>
      </c>
      <c r="C19" s="27"/>
      <c r="D19" s="44"/>
      <c r="E19" s="41"/>
      <c r="F19" s="29"/>
      <c r="G19" s="29"/>
      <c r="H19" s="29"/>
      <c r="I19" s="28"/>
      <c r="J19" s="30"/>
    </row>
    <row r="20" spans="2:10" s="31" customFormat="1" ht="11.25" x14ac:dyDescent="0.2">
      <c r="B20" s="27">
        <v>16</v>
      </c>
      <c r="C20" s="27"/>
      <c r="D20" s="44"/>
      <c r="E20" s="41"/>
      <c r="F20" s="29"/>
      <c r="G20" s="29"/>
      <c r="H20" s="29"/>
      <c r="I20" s="28"/>
      <c r="J20" s="30"/>
    </row>
    <row r="21" spans="2:10" s="31" customFormat="1" ht="11.25" x14ac:dyDescent="0.2">
      <c r="B21" s="27">
        <v>17</v>
      </c>
      <c r="C21" s="27"/>
      <c r="D21" s="44"/>
      <c r="E21" s="41"/>
      <c r="F21" s="29"/>
      <c r="G21" s="29"/>
      <c r="H21" s="29"/>
      <c r="I21" s="28"/>
      <c r="J21" s="30"/>
    </row>
    <row r="22" spans="2:10" s="31" customFormat="1" ht="11.25" x14ac:dyDescent="0.2">
      <c r="B22" s="27">
        <v>18</v>
      </c>
      <c r="C22" s="27"/>
      <c r="D22" s="44"/>
      <c r="E22" s="41"/>
      <c r="F22" s="29"/>
      <c r="G22" s="29"/>
      <c r="H22" s="29"/>
      <c r="I22" s="28"/>
      <c r="J22" s="30"/>
    </row>
    <row r="23" spans="2:10" s="31" customFormat="1" ht="11.25" x14ac:dyDescent="0.2">
      <c r="B23" s="27">
        <v>19</v>
      </c>
      <c r="C23" s="27"/>
      <c r="D23" s="44"/>
      <c r="E23" s="41"/>
      <c r="F23" s="29"/>
      <c r="G23" s="29"/>
      <c r="H23" s="29"/>
      <c r="I23" s="28"/>
      <c r="J23" s="30"/>
    </row>
    <row r="24" spans="2:10" s="31" customFormat="1" ht="11.25" x14ac:dyDescent="0.2">
      <c r="B24" s="27">
        <v>20</v>
      </c>
      <c r="C24" s="27"/>
      <c r="D24" s="44"/>
      <c r="E24" s="41"/>
      <c r="F24" s="29"/>
      <c r="G24" s="29"/>
      <c r="H24" s="29"/>
      <c r="I24" s="28"/>
      <c r="J24" s="30"/>
    </row>
    <row r="25" spans="2:10" s="31" customFormat="1" ht="11.25" x14ac:dyDescent="0.2">
      <c r="B25" s="27">
        <v>21</v>
      </c>
      <c r="C25" s="27"/>
      <c r="D25" s="44"/>
      <c r="E25" s="41"/>
      <c r="F25" s="29"/>
      <c r="G25" s="29"/>
      <c r="H25" s="29"/>
      <c r="I25" s="28"/>
      <c r="J25" s="30"/>
    </row>
    <row r="26" spans="2:10" s="31" customFormat="1" ht="11.25" x14ac:dyDescent="0.2">
      <c r="B26" s="27">
        <v>22</v>
      </c>
      <c r="C26" s="27"/>
      <c r="D26" s="44"/>
      <c r="E26" s="41"/>
      <c r="F26" s="29"/>
      <c r="G26" s="29"/>
      <c r="H26" s="29"/>
      <c r="I26" s="28"/>
      <c r="J26" s="30"/>
    </row>
    <row r="27" spans="2:10" s="31" customFormat="1" ht="11.25" x14ac:dyDescent="0.2">
      <c r="B27" s="27">
        <v>23</v>
      </c>
      <c r="C27" s="27"/>
      <c r="D27" s="44"/>
      <c r="E27" s="41"/>
      <c r="F27" s="29"/>
      <c r="G27" s="29"/>
      <c r="H27" s="29"/>
      <c r="I27" s="28"/>
      <c r="J27" s="30"/>
    </row>
    <row r="28" spans="2:10" s="31" customFormat="1" ht="11.25" x14ac:dyDescent="0.2">
      <c r="B28" s="27">
        <v>24</v>
      </c>
      <c r="C28" s="27"/>
      <c r="D28" s="44"/>
      <c r="E28" s="41"/>
      <c r="F28" s="29"/>
      <c r="G28" s="29"/>
      <c r="H28" s="29"/>
      <c r="I28" s="28"/>
      <c r="J28" s="30"/>
    </row>
    <row r="29" spans="2:10" s="31" customFormat="1" ht="11.25" x14ac:dyDescent="0.2">
      <c r="B29" s="27">
        <v>25</v>
      </c>
      <c r="C29" s="27"/>
      <c r="D29" s="44"/>
      <c r="E29" s="41"/>
      <c r="F29" s="29"/>
      <c r="G29" s="29"/>
      <c r="H29" s="29"/>
      <c r="I29" s="28"/>
      <c r="J29" s="30"/>
    </row>
    <row r="30" spans="2:10" s="31" customFormat="1" ht="11.25" x14ac:dyDescent="0.2">
      <c r="B30" s="27">
        <v>26</v>
      </c>
      <c r="C30" s="27"/>
      <c r="D30" s="44"/>
      <c r="E30" s="41"/>
      <c r="F30" s="29"/>
      <c r="G30" s="29"/>
      <c r="H30" s="29"/>
      <c r="I30" s="28"/>
      <c r="J30" s="30"/>
    </row>
    <row r="31" spans="2:10" s="31" customFormat="1" ht="11.25" x14ac:dyDescent="0.2">
      <c r="B31" s="27">
        <v>27</v>
      </c>
      <c r="C31" s="27"/>
      <c r="D31" s="44"/>
      <c r="E31" s="41"/>
      <c r="F31" s="29"/>
      <c r="G31" s="29"/>
      <c r="H31" s="29"/>
      <c r="I31" s="28"/>
      <c r="J31" s="30"/>
    </row>
    <row r="32" spans="2:10" s="31" customFormat="1" ht="11.25" x14ac:dyDescent="0.2">
      <c r="B32" s="27"/>
      <c r="C32" s="27"/>
      <c r="D32" s="44"/>
      <c r="E32" s="41"/>
      <c r="F32" s="29"/>
      <c r="G32" s="29"/>
      <c r="H32" s="29"/>
      <c r="I32" s="28"/>
      <c r="J32" s="30"/>
    </row>
    <row r="33" spans="2:10" s="31" customFormat="1" ht="12" thickBot="1" x14ac:dyDescent="0.25">
      <c r="B33" s="32"/>
      <c r="C33" s="32"/>
      <c r="D33" s="45"/>
      <c r="E33" s="42"/>
      <c r="F33" s="34"/>
      <c r="G33" s="34"/>
      <c r="H33" s="34"/>
      <c r="I33" s="33"/>
      <c r="J33" s="35"/>
    </row>
  </sheetData>
  <mergeCells count="4">
    <mergeCell ref="C1:H1"/>
    <mergeCell ref="D2:F2"/>
    <mergeCell ref="H2:J2"/>
    <mergeCell ref="D4:E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B1:J33"/>
  <sheetViews>
    <sheetView showGridLines="0" workbookViewId="0">
      <selection activeCell="C5" sqref="C5:J17"/>
    </sheetView>
  </sheetViews>
  <sheetFormatPr defaultRowHeight="12.75" x14ac:dyDescent="0.2"/>
  <cols>
    <col min="1" max="1" width="1" customWidth="1"/>
    <col min="2" max="2" width="6.28515625" bestFit="1" customWidth="1"/>
    <col min="3" max="3" width="8.140625" bestFit="1" customWidth="1"/>
    <col min="4" max="5" width="11.140625" style="38" customWidth="1"/>
    <col min="6" max="6" width="6.85546875" bestFit="1" customWidth="1"/>
    <col min="7" max="7" width="8" bestFit="1" customWidth="1"/>
    <col min="8" max="8" width="18.28515625" style="26" bestFit="1" customWidth="1"/>
    <col min="9" max="9" width="10.7109375" bestFit="1" customWidth="1"/>
    <col min="10" max="10" width="7.140625" bestFit="1" customWidth="1"/>
  </cols>
  <sheetData>
    <row r="1" spans="2:10" s="14" customFormat="1" ht="27.75" thickBot="1" x14ac:dyDescent="0.4">
      <c r="C1" s="100" t="s">
        <v>2</v>
      </c>
      <c r="D1" s="100"/>
      <c r="E1" s="100"/>
      <c r="F1" s="100"/>
      <c r="G1" s="100"/>
      <c r="H1" s="100"/>
      <c r="I1" s="15">
        <f>'Databáze_běžců+Startovka'!H2</f>
        <v>2018</v>
      </c>
      <c r="J1" s="16"/>
    </row>
    <row r="2" spans="2:10" s="19" customFormat="1" ht="18.75" thickBot="1" x14ac:dyDescent="0.3">
      <c r="B2" s="17"/>
      <c r="C2" s="17"/>
      <c r="D2" s="101">
        <f>'Databáze_běžců+Startovka'!D3</f>
        <v>43348</v>
      </c>
      <c r="E2" s="101"/>
      <c r="F2" s="101"/>
      <c r="G2" s="18"/>
      <c r="H2" s="102" t="s">
        <v>67</v>
      </c>
      <c r="I2" s="103"/>
      <c r="J2" s="104"/>
    </row>
    <row r="3" spans="2:10" ht="13.5" thickBot="1" x14ac:dyDescent="0.25">
      <c r="C3" s="4"/>
      <c r="D3" s="20"/>
      <c r="E3" s="20"/>
      <c r="F3" s="8"/>
      <c r="G3" s="4"/>
      <c r="H3" s="21"/>
    </row>
    <row r="4" spans="2:10" s="26" customFormat="1" ht="26.25" thickBot="1" x14ac:dyDescent="0.25">
      <c r="B4" s="22" t="s">
        <v>61</v>
      </c>
      <c r="C4" s="22" t="s">
        <v>30</v>
      </c>
      <c r="D4" s="105" t="s">
        <v>369</v>
      </c>
      <c r="E4" s="106"/>
      <c r="F4" s="23" t="s">
        <v>32</v>
      </c>
      <c r="G4" s="24" t="s">
        <v>3</v>
      </c>
      <c r="H4" s="24" t="s">
        <v>0</v>
      </c>
      <c r="I4" s="24" t="s">
        <v>31</v>
      </c>
      <c r="J4" s="25" t="s">
        <v>1</v>
      </c>
    </row>
    <row r="5" spans="2:10" s="31" customFormat="1" ht="11.25" x14ac:dyDescent="0.2">
      <c r="B5" s="27">
        <v>1</v>
      </c>
      <c r="C5" s="27">
        <v>3</v>
      </c>
      <c r="D5" s="43" t="s">
        <v>247</v>
      </c>
      <c r="E5" s="41" t="s">
        <v>509</v>
      </c>
      <c r="F5" s="29" t="s">
        <v>33</v>
      </c>
      <c r="G5" s="29">
        <v>1988</v>
      </c>
      <c r="H5" s="29" t="s">
        <v>458</v>
      </c>
      <c r="I5" s="28" t="s">
        <v>505</v>
      </c>
      <c r="J5" s="30">
        <v>2.479166666666667E-2</v>
      </c>
    </row>
    <row r="6" spans="2:10" s="31" customFormat="1" ht="11.25" x14ac:dyDescent="0.2">
      <c r="B6" s="27">
        <v>2</v>
      </c>
      <c r="C6" s="27">
        <v>62</v>
      </c>
      <c r="D6" s="44" t="s">
        <v>154</v>
      </c>
      <c r="E6" s="41" t="s">
        <v>155</v>
      </c>
      <c r="F6" s="29" t="s">
        <v>33</v>
      </c>
      <c r="G6" s="29">
        <v>1990</v>
      </c>
      <c r="H6" s="29" t="s">
        <v>7</v>
      </c>
      <c r="I6" s="28" t="s">
        <v>505</v>
      </c>
      <c r="J6" s="30">
        <v>2.6793981481481485E-2</v>
      </c>
    </row>
    <row r="7" spans="2:10" s="31" customFormat="1" ht="11.25" x14ac:dyDescent="0.2">
      <c r="B7" s="27">
        <v>3</v>
      </c>
      <c r="C7" s="27">
        <v>36</v>
      </c>
      <c r="D7" s="44" t="s">
        <v>440</v>
      </c>
      <c r="E7" s="41" t="s">
        <v>528</v>
      </c>
      <c r="F7" s="29" t="s">
        <v>33</v>
      </c>
      <c r="G7" s="29">
        <v>1988</v>
      </c>
      <c r="H7" s="29" t="s">
        <v>529</v>
      </c>
      <c r="I7" s="28" t="s">
        <v>505</v>
      </c>
      <c r="J7" s="30">
        <v>2.6944444444444441E-2</v>
      </c>
    </row>
    <row r="8" spans="2:10" s="31" customFormat="1" ht="11.25" x14ac:dyDescent="0.2">
      <c r="B8" s="27">
        <v>4</v>
      </c>
      <c r="C8" s="27">
        <v>9</v>
      </c>
      <c r="D8" s="44" t="s">
        <v>154</v>
      </c>
      <c r="E8" s="41" t="s">
        <v>157</v>
      </c>
      <c r="F8" s="29" t="s">
        <v>33</v>
      </c>
      <c r="G8" s="29">
        <v>1989</v>
      </c>
      <c r="H8" s="29" t="s">
        <v>4</v>
      </c>
      <c r="I8" s="28" t="s">
        <v>505</v>
      </c>
      <c r="J8" s="30">
        <v>2.71875E-2</v>
      </c>
    </row>
    <row r="9" spans="2:10" s="31" customFormat="1" ht="11.25" x14ac:dyDescent="0.2">
      <c r="B9" s="27">
        <v>5</v>
      </c>
      <c r="C9" s="27">
        <v>82</v>
      </c>
      <c r="D9" s="44" t="s">
        <v>554</v>
      </c>
      <c r="E9" s="41" t="s">
        <v>553</v>
      </c>
      <c r="F9" s="29" t="s">
        <v>33</v>
      </c>
      <c r="G9" s="29">
        <v>2002</v>
      </c>
      <c r="H9" s="29" t="s">
        <v>8</v>
      </c>
      <c r="I9" s="28" t="s">
        <v>505</v>
      </c>
      <c r="J9" s="30">
        <v>2.7453703703703702E-2</v>
      </c>
    </row>
    <row r="10" spans="2:10" s="31" customFormat="1" ht="11.25" x14ac:dyDescent="0.2">
      <c r="B10" s="27">
        <v>6</v>
      </c>
      <c r="C10" s="27">
        <v>71</v>
      </c>
      <c r="D10" s="44" t="s">
        <v>545</v>
      </c>
      <c r="E10" s="41" t="s">
        <v>544</v>
      </c>
      <c r="F10" s="29" t="s">
        <v>33</v>
      </c>
      <c r="G10" s="29">
        <v>1984</v>
      </c>
      <c r="H10" s="29" t="s">
        <v>546</v>
      </c>
      <c r="I10" s="28" t="s">
        <v>505</v>
      </c>
      <c r="J10" s="30">
        <v>2.8969907407407406E-2</v>
      </c>
    </row>
    <row r="11" spans="2:10" s="31" customFormat="1" ht="11.25" x14ac:dyDescent="0.2">
      <c r="B11" s="27">
        <v>7</v>
      </c>
      <c r="C11" s="27">
        <v>4</v>
      </c>
      <c r="D11" s="44" t="s">
        <v>443</v>
      </c>
      <c r="E11" s="41" t="s">
        <v>442</v>
      </c>
      <c r="F11" s="29" t="s">
        <v>33</v>
      </c>
      <c r="G11" s="29">
        <v>1979</v>
      </c>
      <c r="H11" s="29" t="s">
        <v>7</v>
      </c>
      <c r="I11" s="28" t="s">
        <v>505</v>
      </c>
      <c r="J11" s="30">
        <v>2.9756944444444447E-2</v>
      </c>
    </row>
    <row r="12" spans="2:10" s="31" customFormat="1" ht="11.25" x14ac:dyDescent="0.2">
      <c r="B12" s="27">
        <v>8</v>
      </c>
      <c r="C12" s="27">
        <v>45</v>
      </c>
      <c r="D12" s="44" t="s">
        <v>208</v>
      </c>
      <c r="E12" s="41" t="s">
        <v>532</v>
      </c>
      <c r="F12" s="29" t="s">
        <v>33</v>
      </c>
      <c r="G12" s="29">
        <v>1982</v>
      </c>
      <c r="H12" s="29" t="s">
        <v>80</v>
      </c>
      <c r="I12" s="28" t="s">
        <v>505</v>
      </c>
      <c r="J12" s="30">
        <v>3.107638888888889E-2</v>
      </c>
    </row>
    <row r="13" spans="2:10" s="31" customFormat="1" ht="11.25" x14ac:dyDescent="0.2">
      <c r="B13" s="27">
        <v>9</v>
      </c>
      <c r="C13" s="27">
        <v>7</v>
      </c>
      <c r="D13" s="44" t="s">
        <v>365</v>
      </c>
      <c r="E13" s="41" t="s">
        <v>511</v>
      </c>
      <c r="F13" s="29" t="s">
        <v>33</v>
      </c>
      <c r="G13" s="29">
        <v>1987</v>
      </c>
      <c r="H13" s="29" t="s">
        <v>43</v>
      </c>
      <c r="I13" s="28" t="s">
        <v>505</v>
      </c>
      <c r="J13" s="30">
        <v>3.1574074074074074E-2</v>
      </c>
    </row>
    <row r="14" spans="2:10" s="31" customFormat="1" ht="11.25" x14ac:dyDescent="0.2">
      <c r="B14" s="27">
        <v>10</v>
      </c>
      <c r="C14" s="27">
        <v>53</v>
      </c>
      <c r="D14" s="44" t="s">
        <v>402</v>
      </c>
      <c r="E14" s="41" t="s">
        <v>536</v>
      </c>
      <c r="F14" s="29" t="s">
        <v>33</v>
      </c>
      <c r="G14" s="29">
        <v>1981</v>
      </c>
      <c r="H14" s="29" t="s">
        <v>484</v>
      </c>
      <c r="I14" s="28" t="s">
        <v>505</v>
      </c>
      <c r="J14" s="30">
        <v>3.5034722222222224E-2</v>
      </c>
    </row>
    <row r="15" spans="2:10" s="31" customFormat="1" ht="11.25" x14ac:dyDescent="0.2">
      <c r="B15" s="27">
        <v>11</v>
      </c>
      <c r="C15" s="27">
        <v>16</v>
      </c>
      <c r="D15" s="44" t="s">
        <v>347</v>
      </c>
      <c r="E15" s="41" t="s">
        <v>497</v>
      </c>
      <c r="F15" s="29" t="s">
        <v>33</v>
      </c>
      <c r="G15" s="29">
        <v>2004</v>
      </c>
      <c r="H15" s="29" t="s">
        <v>4</v>
      </c>
      <c r="I15" s="28" t="s">
        <v>505</v>
      </c>
      <c r="J15" s="30">
        <v>3.6574074074074071E-2</v>
      </c>
    </row>
    <row r="16" spans="2:10" s="31" customFormat="1" ht="11.25" x14ac:dyDescent="0.2">
      <c r="B16" s="27">
        <v>12</v>
      </c>
      <c r="C16" s="27">
        <v>64</v>
      </c>
      <c r="D16" s="44" t="s">
        <v>169</v>
      </c>
      <c r="E16" s="41" t="s">
        <v>170</v>
      </c>
      <c r="F16" s="29" t="s">
        <v>33</v>
      </c>
      <c r="G16" s="29">
        <v>1983</v>
      </c>
      <c r="H16" s="29" t="s">
        <v>7</v>
      </c>
      <c r="I16" s="28" t="s">
        <v>505</v>
      </c>
      <c r="J16" s="30">
        <v>3.7928240740740742E-2</v>
      </c>
    </row>
    <row r="17" spans="2:10" s="31" customFormat="1" ht="11.25" x14ac:dyDescent="0.2">
      <c r="B17" s="27">
        <v>13</v>
      </c>
      <c r="C17" s="27">
        <v>24</v>
      </c>
      <c r="D17" s="44" t="s">
        <v>521</v>
      </c>
      <c r="E17" s="41" t="s">
        <v>520</v>
      </c>
      <c r="F17" s="29" t="s">
        <v>33</v>
      </c>
      <c r="G17" s="29">
        <v>1980</v>
      </c>
      <c r="H17" s="29">
        <v>0</v>
      </c>
      <c r="I17" s="28" t="s">
        <v>505</v>
      </c>
      <c r="J17" s="30">
        <v>3.8379629629629632E-2</v>
      </c>
    </row>
    <row r="18" spans="2:10" s="31" customFormat="1" ht="11.25" x14ac:dyDescent="0.2">
      <c r="B18" s="27">
        <v>14</v>
      </c>
      <c r="C18" s="27"/>
      <c r="D18" s="44"/>
      <c r="E18" s="41"/>
      <c r="F18" s="29"/>
      <c r="G18" s="29"/>
      <c r="H18" s="29"/>
      <c r="I18" s="28"/>
      <c r="J18" s="30"/>
    </row>
    <row r="19" spans="2:10" s="31" customFormat="1" ht="11.25" x14ac:dyDescent="0.2">
      <c r="B19" s="27">
        <v>15</v>
      </c>
      <c r="C19" s="27"/>
      <c r="D19" s="44"/>
      <c r="E19" s="41"/>
      <c r="F19" s="29"/>
      <c r="G19" s="29"/>
      <c r="H19" s="29"/>
      <c r="I19" s="28"/>
      <c r="J19" s="30"/>
    </row>
    <row r="20" spans="2:10" s="31" customFormat="1" ht="11.25" x14ac:dyDescent="0.2">
      <c r="B20" s="27">
        <v>16</v>
      </c>
      <c r="C20" s="27"/>
      <c r="D20" s="44"/>
      <c r="E20" s="41"/>
      <c r="F20" s="29"/>
      <c r="G20" s="29"/>
      <c r="H20" s="29"/>
      <c r="I20" s="28"/>
      <c r="J20" s="30"/>
    </row>
    <row r="21" spans="2:10" s="31" customFormat="1" ht="11.25" x14ac:dyDescent="0.2">
      <c r="B21" s="27">
        <v>17</v>
      </c>
      <c r="C21" s="27"/>
      <c r="D21" s="44"/>
      <c r="E21" s="41"/>
      <c r="F21" s="29"/>
      <c r="G21" s="29"/>
      <c r="H21" s="29"/>
      <c r="I21" s="28"/>
      <c r="J21" s="30"/>
    </row>
    <row r="22" spans="2:10" s="31" customFormat="1" ht="11.25" x14ac:dyDescent="0.2">
      <c r="B22" s="27">
        <v>18</v>
      </c>
      <c r="C22" s="27"/>
      <c r="D22" s="44"/>
      <c r="E22" s="41"/>
      <c r="F22" s="29"/>
      <c r="G22" s="29"/>
      <c r="H22" s="29"/>
      <c r="I22" s="28"/>
      <c r="J22" s="30"/>
    </row>
    <row r="23" spans="2:10" s="31" customFormat="1" ht="11.25" x14ac:dyDescent="0.2">
      <c r="B23" s="27">
        <v>19</v>
      </c>
      <c r="C23" s="27"/>
      <c r="D23" s="44"/>
      <c r="E23" s="41"/>
      <c r="F23" s="29"/>
      <c r="G23" s="29"/>
      <c r="H23" s="29"/>
      <c r="I23" s="28"/>
      <c r="J23" s="30"/>
    </row>
    <row r="24" spans="2:10" s="31" customFormat="1" ht="11.25" x14ac:dyDescent="0.2">
      <c r="B24" s="27">
        <v>20</v>
      </c>
      <c r="C24" s="27"/>
      <c r="D24" s="44"/>
      <c r="E24" s="41"/>
      <c r="F24" s="29"/>
      <c r="G24" s="29"/>
      <c r="H24" s="29"/>
      <c r="I24" s="28"/>
      <c r="J24" s="30"/>
    </row>
    <row r="25" spans="2:10" s="31" customFormat="1" ht="11.25" x14ac:dyDescent="0.2">
      <c r="B25" s="27">
        <v>21</v>
      </c>
      <c r="C25" s="27"/>
      <c r="D25" s="44"/>
      <c r="E25" s="41"/>
      <c r="F25" s="29"/>
      <c r="G25" s="29"/>
      <c r="H25" s="29"/>
      <c r="I25" s="28"/>
      <c r="J25" s="30"/>
    </row>
    <row r="26" spans="2:10" s="31" customFormat="1" ht="11.25" x14ac:dyDescent="0.2">
      <c r="B26" s="27">
        <v>22</v>
      </c>
      <c r="C26" s="27"/>
      <c r="D26" s="44"/>
      <c r="E26" s="41"/>
      <c r="F26" s="29"/>
      <c r="G26" s="29"/>
      <c r="H26" s="29"/>
      <c r="I26" s="28"/>
      <c r="J26" s="30"/>
    </row>
    <row r="27" spans="2:10" s="31" customFormat="1" ht="11.25" x14ac:dyDescent="0.2">
      <c r="B27" s="27">
        <v>23</v>
      </c>
      <c r="C27" s="27"/>
      <c r="D27" s="44"/>
      <c r="E27" s="41"/>
      <c r="F27" s="29"/>
      <c r="G27" s="29"/>
      <c r="H27" s="29"/>
      <c r="I27" s="28"/>
      <c r="J27" s="30"/>
    </row>
    <row r="28" spans="2:10" s="31" customFormat="1" ht="11.25" x14ac:dyDescent="0.2">
      <c r="B28" s="27">
        <v>24</v>
      </c>
      <c r="C28" s="27"/>
      <c r="D28" s="44"/>
      <c r="E28" s="41"/>
      <c r="F28" s="29"/>
      <c r="G28" s="29"/>
      <c r="H28" s="29"/>
      <c r="I28" s="28"/>
      <c r="J28" s="30"/>
    </row>
    <row r="29" spans="2:10" s="31" customFormat="1" ht="11.25" x14ac:dyDescent="0.2">
      <c r="B29" s="27">
        <v>25</v>
      </c>
      <c r="C29" s="27"/>
      <c r="D29" s="44"/>
      <c r="E29" s="41"/>
      <c r="F29" s="29"/>
      <c r="G29" s="29"/>
      <c r="H29" s="29"/>
      <c r="I29" s="28"/>
      <c r="J29" s="30"/>
    </row>
    <row r="30" spans="2:10" s="31" customFormat="1" ht="11.25" x14ac:dyDescent="0.2">
      <c r="B30" s="27">
        <v>26</v>
      </c>
      <c r="C30" s="27"/>
      <c r="D30" s="44"/>
      <c r="E30" s="41"/>
      <c r="F30" s="29"/>
      <c r="G30" s="29"/>
      <c r="H30" s="29"/>
      <c r="I30" s="28"/>
      <c r="J30" s="30"/>
    </row>
    <row r="31" spans="2:10" s="31" customFormat="1" ht="11.25" x14ac:dyDescent="0.2">
      <c r="B31" s="27">
        <v>27</v>
      </c>
      <c r="C31" s="27"/>
      <c r="D31" s="44"/>
      <c r="E31" s="41"/>
      <c r="F31" s="29"/>
      <c r="G31" s="29"/>
      <c r="H31" s="29"/>
      <c r="I31" s="28"/>
      <c r="J31" s="30"/>
    </row>
    <row r="32" spans="2:10" s="31" customFormat="1" ht="11.25" x14ac:dyDescent="0.2">
      <c r="B32" s="27"/>
      <c r="C32" s="27"/>
      <c r="D32" s="44"/>
      <c r="E32" s="41"/>
      <c r="F32" s="29"/>
      <c r="G32" s="29"/>
      <c r="H32" s="29"/>
      <c r="I32" s="28"/>
      <c r="J32" s="30"/>
    </row>
    <row r="33" spans="2:10" s="31" customFormat="1" ht="12" thickBot="1" x14ac:dyDescent="0.25">
      <c r="B33" s="32"/>
      <c r="C33" s="32"/>
      <c r="D33" s="45"/>
      <c r="E33" s="42"/>
      <c r="F33" s="34"/>
      <c r="G33" s="34"/>
      <c r="H33" s="34"/>
      <c r="I33" s="33"/>
      <c r="J33" s="35"/>
    </row>
  </sheetData>
  <mergeCells count="4">
    <mergeCell ref="C1:H1"/>
    <mergeCell ref="D2:F2"/>
    <mergeCell ref="H2:J2"/>
    <mergeCell ref="D4:E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Databáze_běžců+Startovka</vt:lpstr>
      <vt:lpstr>Časy</vt:lpstr>
      <vt:lpstr>Výsledky - řazení</vt:lpstr>
      <vt:lpstr>Výsledky_Muži_A</vt:lpstr>
      <vt:lpstr>Výsledky_Muži_B</vt:lpstr>
      <vt:lpstr>Výsledky_Muži_C</vt:lpstr>
      <vt:lpstr>Výsledky_Muži_D</vt:lpstr>
      <vt:lpstr>Výsledky_Muži_E</vt:lpstr>
      <vt:lpstr>Výsledky_Ženy_F</vt:lpstr>
      <vt:lpstr>Výsledky_Ženy_G</vt:lpstr>
      <vt:lpstr>Výsledky_Ženy_H</vt:lpstr>
      <vt:lpstr>Výsledky_P</vt:lpstr>
      <vt:lpstr>Výsledky_Absolutně</vt:lpstr>
      <vt:lpstr>Adam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Michal Fendrych</cp:lastModifiedBy>
  <cp:lastPrinted>2017-09-06T16:03:24Z</cp:lastPrinted>
  <dcterms:created xsi:type="dcterms:W3CDTF">2004-09-21T18:08:02Z</dcterms:created>
  <dcterms:modified xsi:type="dcterms:W3CDTF">2018-09-05T16:15:57Z</dcterms:modified>
</cp:coreProperties>
</file>